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8_{7838DB1E-3BFC-4ECE-84F9-E76B4299916D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工作表2!$A$1:$M$17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16" i="1"/>
  <c r="I17" i="1"/>
  <c r="G17" i="1"/>
  <c r="F17" i="1"/>
  <c r="E17" i="1"/>
  <c r="D17" i="1"/>
  <c r="C17" i="1"/>
  <c r="A17" i="1"/>
  <c r="G13" i="1"/>
  <c r="F13" i="1"/>
  <c r="E13" i="1"/>
  <c r="D13" i="1"/>
  <c r="C13" i="1"/>
  <c r="A13" i="1"/>
  <c r="G11" i="1"/>
  <c r="F11" i="1"/>
  <c r="E11" i="1"/>
  <c r="D11" i="1"/>
  <c r="C11" i="1"/>
  <c r="A11" i="1"/>
  <c r="I14" i="1"/>
  <c r="I10" i="1"/>
  <c r="I11" i="1"/>
  <c r="I4" i="1"/>
  <c r="I15" i="1"/>
  <c r="I12" i="1"/>
  <c r="I13" i="1"/>
  <c r="I9" i="1"/>
  <c r="I3" i="1"/>
  <c r="I2" i="1"/>
</calcChain>
</file>

<file path=xl/sharedStrings.xml><?xml version="1.0" encoding="utf-8"?>
<sst xmlns="http://schemas.openxmlformats.org/spreadsheetml/2006/main" count="158" uniqueCount="58">
  <si>
    <t>衛部醫器輸字第034728號</t>
  </si>
  <si>
    <t>盒</t>
  </si>
  <si>
    <t>Xi</t>
  </si>
  <si>
    <t>6支</t>
  </si>
  <si>
    <t>衛部醫器輸字第028057號</t>
  </si>
  <si>
    <t>da Vinci Xi 超音波刀外管</t>
  </si>
  <si>
    <t>da Vinci Xi Harmonic ACE Curved Shears, 8mm</t>
  </si>
  <si>
    <t>衛部醫器輸字第028205號</t>
  </si>
  <si>
    <t>1個</t>
  </si>
  <si>
    <t>da Vinci Xi 微腕型吻合釘無刃穿刺針 12 mm, 加長型</t>
  </si>
  <si>
    <t>da Vinci Xi EndoWrist 12 mm &amp; Stapler Bladeless Obturator, Long</t>
  </si>
  <si>
    <t>da Vinci Xi 微腕型吻合釘無刃穿刺針 12 mm</t>
  </si>
  <si>
    <t>da Vinci Xi EndoWrist 12 mm &amp; Stapler Bladeless Obturator</t>
  </si>
  <si>
    <t>da Vinci Xi 微腕型吻合釘鈍頭穿刺針 12 mm, 加長型</t>
  </si>
  <si>
    <t>da Vinci Xi EndoWrist 12 mm &amp; Stapler Blunt Obturator, Long</t>
  </si>
  <si>
    <t>da Vinci Xi 微腕型吻合釘套管 12 mm, 加長型</t>
  </si>
  <si>
    <t>da Vinci Xi EndoWrist 12 mm &amp; Stapler Cannula, Long</t>
  </si>
  <si>
    <t>衛部醫器輸字第027815號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</si>
  <si>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</si>
  <si>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</si>
  <si>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</si>
  <si>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</si>
  <si>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</si>
  <si>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</si>
  <si>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</si>
  <si>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</si>
  <si>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</si>
  <si>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衛部醫器輸壹字第020435號</t>
  </si>
  <si>
    <t>20個</t>
  </si>
  <si>
    <t>da Vinci Xi 中央柱無菌套</t>
  </si>
  <si>
    <t>da Vinci Xi Column Drape</t>
  </si>
  <si>
    <t>da Vinci Xi 手臂無菌套</t>
  </si>
  <si>
    <t>da Vinci Xi Arm Drape</t>
  </si>
  <si>
    <t>衛部醫器輸字第027652號</t>
  </si>
  <si>
    <t>da Vinci Xi 8 mm鈍頭穿刺針, 加長型</t>
  </si>
  <si>
    <t>da Vinci Xi 8 mm Blunt Obturator, Long</t>
  </si>
  <si>
    <t>da Vinci Xi 8 mm鈍頭穿刺針</t>
  </si>
  <si>
    <t>da Vinci Xi 8 mm Blunt Obturator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</si>
  <si>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</si>
  <si>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</si>
  <si>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</si>
  <si>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</si>
  <si>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</si>
  <si>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</si>
  <si>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</si>
  <si>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</si>
  <si>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</si>
  <si>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臺北榮民總醫院</t>
  </si>
  <si>
    <t>資材碼</t>
  </si>
  <si>
    <t>Contract#</t>
  </si>
  <si>
    <t>Contract Start Date</t>
  </si>
  <si>
    <t>Contract End Date</t>
  </si>
  <si>
    <t>2024/7/4</t>
  </si>
  <si>
    <t>2026/8/26</t>
  </si>
  <si>
    <t>2024/8/27</t>
  </si>
  <si>
    <t>2024/7/19</t>
  </si>
  <si>
    <t>2024/8/28</t>
  </si>
  <si>
    <t>1130241Q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</si>
</sst>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10"/>
      <color theme="1"/>
      <name val="Calibri"/>
      <family val="2"/>
      <charset val="136"/>
    </font>
    <font>
      <sz val="9"/>
      <name val="新細明體"/>
      <family val="2"/>
      <charset val="136"/>
      <scheme val="minor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17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176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17"/>
  <sheetViews>
    <sheetView tabSelected="1" workbookViewId="0">
      <selection activeCell="K2" sqref="K2"/>
    </sheetView>
  </sheetViews>
  <sheetFormatPr defaultColWidth="49.875" defaultRowHeight="12.75" x14ac:dyDescent="0.2"/>
  <cols>
    <col min="1" max="1" width="12" style="4" bestFit="1" customWidth="1"/>
    <col min="2" max="2" width="15.625" style="3" bestFit="1" customWidth="1"/>
    <col min="3" max="3" width="8.375" style="10" bestFit="1" customWidth="1"/>
    <col min="4" max="4" width="39.75" style="4" bestFit="1" customWidth="1"/>
    <col min="5" max="5" width="34.375" style="4" bestFit="1" customWidth="1"/>
    <col min="6" max="6" width="5.75" style="4" bestFit="1" customWidth="1"/>
    <col min="7" max="7" width="7.625" style="4" customWidth="1"/>
    <col min="8" max="8" width="21" style="4" bestFit="1" customWidth="1"/>
    <col min="9" max="9" width="10.625" style="3" bestFit="1" customWidth="1"/>
    <col min="10" max="10" width="12.25" style="7" bestFit="1" customWidth="1"/>
    <col min="11" max="11" width="11.5" style="3" bestFit="1" customWidth="1"/>
    <col min="12" max="12" width="10.375" style="8" bestFit="1" customWidth="1"/>
    <col min="13" max="13" width="9.625" style="8" bestFit="1" customWidth="1"/>
    <col min="14" max="16384" width="49.875" style="3"/>
  </cols>
  <sheetData>
    <row r="1" spans="1:13" ht="38.25" x14ac:dyDescent="0.2">
      <c r="A1" s="1" t="s">
        <v>46</v>
      </c>
      <c r="B1" s="2" t="s">
        <v>45</v>
      </c>
      <c r="C1" s="9" t="s">
        <v>44</v>
      </c>
      <c r="D1" s="1" t="s">
        <v>43</v>
      </c>
      <c r="E1" s="1" t="s">
        <v>42</v>
      </c>
      <c r="F1" s="1" t="s">
        <v>41</v>
      </c>
      <c r="G1" s="1" t="s">
        <v>40</v>
      </c>
      <c r="H1" s="2" t="s">
        <v>39</v>
      </c>
      <c r="I1" s="2" t="s">
        <v>38</v>
      </c>
      <c r="J1" s="6" t="s">
        <v>48</v>
      </c>
      <c r="K1" s="2" t="s">
        <v>49</v>
      </c>
      <c r="L1" s="5" t="s">
        <v>50</v>
      </c>
      <c r="M1" s="5" t="s">
        <v>51</v>
      </c>
    </row>
    <row r="2" spans="1:13" x14ac:dyDescent="0.2">
      <c r="A2" s="1" t="s">
        <v>2</v>
      </c>
      <c r="B2" s="1" t="s">
        <v>47</v>
      </c>
      <c r="C2" s="9">
        <v>470008</v>
      </c>
      <c r="D2" s="1" t="s">
        <v>37</v>
      </c>
      <c r="E2" s="1" t="s">
        <v>36</v>
      </c>
      <c r="F2" s="1" t="s">
        <v>1</v>
      </c>
      <c r="G2" s="1" t="s">
        <v>8</v>
      </c>
      <c r="H2" s="1" t="s">
        <v>33</v>
      </c>
      <c r="I2" s="2" t="str">
        <f t="shared" ref="I2" si="0">MID(H2,FIND("第",H2)+1,FIND("號",H2)-1-FIND("第",H2))</f>
        <v>027652</v>
      </c>
      <c r="J2" s="6">
        <v>651512240329</v>
      </c>
      <c r="K2" s="11" t="s">
        <v>57</v>
      </c>
      <c r="L2" s="12" t="s">
        <v>52</v>
      </c>
      <c r="M2" s="12" t="s">
        <v>53</v>
      </c>
    </row>
    <row r="3" spans="1:13" x14ac:dyDescent="0.2">
      <c r="A3" s="1" t="s">
        <v>2</v>
      </c>
      <c r="B3" s="1" t="s">
        <v>47</v>
      </c>
      <c r="C3" s="9">
        <v>470009</v>
      </c>
      <c r="D3" s="1" t="s">
        <v>35</v>
      </c>
      <c r="E3" s="1" t="s">
        <v>34</v>
      </c>
      <c r="F3" s="1" t="s">
        <v>1</v>
      </c>
      <c r="G3" s="1" t="s">
        <v>8</v>
      </c>
      <c r="H3" s="1" t="s">
        <v>33</v>
      </c>
      <c r="I3" s="2" t="str">
        <f t="shared" ref="I3:I17" si="1">MID(H3,FIND("第",H3)+1,FIND("號",H3)-1-FIND("第",H3))</f>
        <v>027652</v>
      </c>
      <c r="J3" s="6">
        <v>651512240330</v>
      </c>
      <c r="K3" s="11" t="s">
        <v>57</v>
      </c>
      <c r="L3" s="12" t="s">
        <v>52</v>
      </c>
      <c r="M3" s="12" t="s">
        <v>53</v>
      </c>
    </row>
    <row r="4" spans="1:13" x14ac:dyDescent="0.2">
      <c r="A4" s="1" t="s">
        <v>2</v>
      </c>
      <c r="B4" s="1" t="s">
        <v>47</v>
      </c>
      <c r="C4" s="9">
        <v>470375</v>
      </c>
      <c r="D4" s="1" t="s">
        <v>24</v>
      </c>
      <c r="E4" s="1" t="s">
        <v>23</v>
      </c>
      <c r="F4" s="1" t="s">
        <v>1</v>
      </c>
      <c r="G4" s="1" t="s">
        <v>8</v>
      </c>
      <c r="H4" s="1" t="s">
        <v>7</v>
      </c>
      <c r="I4" s="2" t="str">
        <f t="shared" si="1"/>
        <v>028205</v>
      </c>
      <c r="J4" s="6">
        <v>651512240353</v>
      </c>
      <c r="K4" s="11" t="s">
        <v>57</v>
      </c>
      <c r="L4" s="12" t="s">
        <v>52</v>
      </c>
      <c r="M4" s="12" t="s">
        <v>53</v>
      </c>
    </row>
    <row r="5" spans="1:13" x14ac:dyDescent="0.2">
      <c r="A5" s="1" t="s">
        <v>2</v>
      </c>
      <c r="B5" s="1" t="s">
        <v>47</v>
      </c>
      <c r="C5" s="9">
        <v>470389</v>
      </c>
      <c r="D5" s="1" t="s">
        <v>16</v>
      </c>
      <c r="E5" s="1" t="s">
        <v>15</v>
      </c>
      <c r="F5" s="1" t="s">
        <v>1</v>
      </c>
      <c r="G5" s="1" t="s">
        <v>8</v>
      </c>
      <c r="H5" s="1" t="s">
        <v>7</v>
      </c>
      <c r="I5" s="2" t="str">
        <f t="shared" si="1"/>
        <v>028205</v>
      </c>
      <c r="J5" s="6">
        <v>651512240355</v>
      </c>
      <c r="K5" s="11" t="s">
        <v>57</v>
      </c>
      <c r="L5" s="12" t="s">
        <v>52</v>
      </c>
      <c r="M5" s="12" t="s">
        <v>53</v>
      </c>
    </row>
    <row r="6" spans="1:13" ht="25.5" x14ac:dyDescent="0.2">
      <c r="A6" s="1" t="s">
        <v>2</v>
      </c>
      <c r="B6" s="1" t="s">
        <v>47</v>
      </c>
      <c r="C6" s="9">
        <v>470390</v>
      </c>
      <c r="D6" s="1" t="s">
        <v>14</v>
      </c>
      <c r="E6" s="1" t="s">
        <v>13</v>
      </c>
      <c r="F6" s="1" t="s">
        <v>1</v>
      </c>
      <c r="G6" s="1" t="s">
        <v>8</v>
      </c>
      <c r="H6" s="1" t="s">
        <v>7</v>
      </c>
      <c r="I6" s="2" t="str">
        <f t="shared" si="1"/>
        <v>028205</v>
      </c>
      <c r="J6" s="6">
        <v>651512240356</v>
      </c>
      <c r="K6" s="11" t="s">
        <v>57</v>
      </c>
      <c r="L6" s="12" t="s">
        <v>52</v>
      </c>
      <c r="M6" s="12" t="s">
        <v>53</v>
      </c>
    </row>
    <row r="7" spans="1:13" ht="25.5" x14ac:dyDescent="0.2">
      <c r="A7" s="1" t="s">
        <v>2</v>
      </c>
      <c r="B7" s="1" t="s">
        <v>47</v>
      </c>
      <c r="C7" s="9">
        <v>470395</v>
      </c>
      <c r="D7" s="1" t="s">
        <v>12</v>
      </c>
      <c r="E7" s="1" t="s">
        <v>11</v>
      </c>
      <c r="F7" s="1" t="s">
        <v>1</v>
      </c>
      <c r="G7" s="1" t="s">
        <v>8</v>
      </c>
      <c r="H7" s="1" t="s">
        <v>7</v>
      </c>
      <c r="I7" s="2" t="str">
        <f t="shared" si="1"/>
        <v>028205</v>
      </c>
      <c r="J7" s="6">
        <v>651512240358</v>
      </c>
      <c r="K7" s="11" t="s">
        <v>57</v>
      </c>
      <c r="L7" s="12" t="s">
        <v>52</v>
      </c>
      <c r="M7" s="12" t="s">
        <v>53</v>
      </c>
    </row>
    <row r="8" spans="1:13" ht="25.5" x14ac:dyDescent="0.2">
      <c r="A8" s="1" t="s">
        <v>2</v>
      </c>
      <c r="B8" s="1" t="s">
        <v>47</v>
      </c>
      <c r="C8" s="9">
        <v>470396</v>
      </c>
      <c r="D8" s="1" t="s">
        <v>10</v>
      </c>
      <c r="E8" s="1" t="s">
        <v>9</v>
      </c>
      <c r="F8" s="1" t="s">
        <v>1</v>
      </c>
      <c r="G8" s="1" t="s">
        <v>8</v>
      </c>
      <c r="H8" s="1" t="s">
        <v>7</v>
      </c>
      <c r="I8" s="2" t="str">
        <f t="shared" si="1"/>
        <v>028205</v>
      </c>
      <c r="J8" s="6">
        <v>651512240357</v>
      </c>
      <c r="K8" s="11" t="s">
        <v>57</v>
      </c>
      <c r="L8" s="12" t="s">
        <v>52</v>
      </c>
      <c r="M8" s="12" t="s">
        <v>53</v>
      </c>
    </row>
    <row r="9" spans="1:13" x14ac:dyDescent="0.2">
      <c r="A9" s="1" t="s">
        <v>2</v>
      </c>
      <c r="B9" s="1" t="s">
        <v>47</v>
      </c>
      <c r="C9" s="9">
        <v>470015</v>
      </c>
      <c r="D9" s="1" t="s">
        <v>32</v>
      </c>
      <c r="E9" s="1" t="s">
        <v>31</v>
      </c>
      <c r="F9" s="1" t="s">
        <v>1</v>
      </c>
      <c r="G9" s="1" t="s">
        <v>28</v>
      </c>
      <c r="H9" s="1" t="s">
        <v>27</v>
      </c>
      <c r="I9" s="2" t="str">
        <f t="shared" si="1"/>
        <v>020435</v>
      </c>
      <c r="J9" s="6">
        <v>651512240359</v>
      </c>
      <c r="K9" s="11" t="s">
        <v>57</v>
      </c>
      <c r="L9" s="12" t="s">
        <v>54</v>
      </c>
      <c r="M9" s="12" t="s">
        <v>53</v>
      </c>
    </row>
    <row r="10" spans="1:13" x14ac:dyDescent="0.2">
      <c r="A10" s="1" t="s">
        <v>2</v>
      </c>
      <c r="B10" s="1" t="s">
        <v>47</v>
      </c>
      <c r="C10" s="9">
        <v>470361</v>
      </c>
      <c r="D10" s="1" t="s">
        <v>26</v>
      </c>
      <c r="E10" s="1" t="s">
        <v>25</v>
      </c>
      <c r="F10" s="1" t="s">
        <v>1</v>
      </c>
      <c r="G10" s="1" t="s">
        <v>18</v>
      </c>
      <c r="H10" s="1" t="s">
        <v>4</v>
      </c>
      <c r="I10" s="2" t="str">
        <f t="shared" si="1"/>
        <v>028057</v>
      </c>
      <c r="J10" s="6">
        <v>651512240383</v>
      </c>
      <c r="K10" s="11" t="s">
        <v>57</v>
      </c>
      <c r="L10" s="12" t="s">
        <v>54</v>
      </c>
      <c r="M10" s="12" t="s">
        <v>53</v>
      </c>
    </row>
    <row r="11" spans="1:13" x14ac:dyDescent="0.2">
      <c r="A11" s="1" t="str">
        <f>A10</f>
        <v>Xi</v>
      </c>
      <c r="B11" s="1" t="s">
        <v>47</v>
      </c>
      <c r="C11" s="9">
        <f>C10</f>
        <v>470361</v>
      </c>
      <c r="D11" s="1" t="str">
        <f>D10</f>
        <v>da Vinci Xi 5 mm - 8 mm Universal Seal</v>
      </c>
      <c r="E11" s="1" t="str">
        <f>E10</f>
        <v>da Vinci Xi 5 mm - 8mm通用密閉閥</v>
      </c>
      <c r="F11" s="1" t="str">
        <f>F10</f>
        <v>盒</v>
      </c>
      <c r="G11" s="1" t="str">
        <f>G10</f>
        <v>10個</v>
      </c>
      <c r="H11" s="1" t="s">
        <v>0</v>
      </c>
      <c r="I11" s="2" t="str">
        <f t="shared" si="1"/>
        <v>034728</v>
      </c>
      <c r="J11" s="6">
        <v>651512240384</v>
      </c>
      <c r="K11" s="11" t="s">
        <v>57</v>
      </c>
      <c r="L11" s="12" t="s">
        <v>54</v>
      </c>
      <c r="M11" s="12" t="s">
        <v>53</v>
      </c>
    </row>
    <row r="12" spans="1:13" x14ac:dyDescent="0.2">
      <c r="A12" s="1" t="s">
        <v>2</v>
      </c>
      <c r="B12" s="1" t="s">
        <v>47</v>
      </c>
      <c r="C12" s="9">
        <v>470380</v>
      </c>
      <c r="D12" s="1" t="s">
        <v>20</v>
      </c>
      <c r="E12" s="1" t="s">
        <v>19</v>
      </c>
      <c r="F12" s="1" t="s">
        <v>1</v>
      </c>
      <c r="G12" s="1" t="s">
        <v>18</v>
      </c>
      <c r="H12" s="1" t="s">
        <v>17</v>
      </c>
      <c r="I12" s="2" t="str">
        <f t="shared" si="1"/>
        <v>027815</v>
      </c>
      <c r="J12" s="6">
        <v>651512240385</v>
      </c>
      <c r="K12" s="11" t="s">
        <v>57</v>
      </c>
      <c r="L12" s="12" t="s">
        <v>54</v>
      </c>
      <c r="M12" s="12" t="s">
        <v>53</v>
      </c>
    </row>
    <row r="13" spans="1:13" x14ac:dyDescent="0.2">
      <c r="A13" s="1" t="str">
        <f>A12</f>
        <v>Xi</v>
      </c>
      <c r="B13" s="1" t="s">
        <v>47</v>
      </c>
      <c r="C13" s="9">
        <f>C12</f>
        <v>470380</v>
      </c>
      <c r="D13" s="1" t="str">
        <f>D12</f>
        <v>da Vinci Xi Endowrist 12 mm &amp; Stapler Cannula Seal</v>
      </c>
      <c r="E13" s="1" t="str">
        <f>E12</f>
        <v>da Vinci Xi 微腕型 12 mm 及吻合釘密閉閥</v>
      </c>
      <c r="F13" s="1" t="str">
        <f>F12</f>
        <v>盒</v>
      </c>
      <c r="G13" s="1" t="str">
        <f>G12</f>
        <v>10個</v>
      </c>
      <c r="H13" s="1" t="s">
        <v>0</v>
      </c>
      <c r="I13" s="2" t="str">
        <f t="shared" si="1"/>
        <v>034728</v>
      </c>
      <c r="J13" s="6">
        <v>651512240386</v>
      </c>
      <c r="K13" s="11" t="s">
        <v>57</v>
      </c>
      <c r="L13" s="12" t="s">
        <v>54</v>
      </c>
      <c r="M13" s="12" t="s">
        <v>53</v>
      </c>
    </row>
    <row r="14" spans="1:13" x14ac:dyDescent="0.2">
      <c r="A14" s="1" t="s">
        <v>2</v>
      </c>
      <c r="B14" s="1" t="s">
        <v>47</v>
      </c>
      <c r="C14" s="9">
        <v>470341</v>
      </c>
      <c r="D14" s="1" t="s">
        <v>30</v>
      </c>
      <c r="E14" s="1" t="s">
        <v>29</v>
      </c>
      <c r="F14" s="1" t="s">
        <v>1</v>
      </c>
      <c r="G14" s="1" t="s">
        <v>28</v>
      </c>
      <c r="H14" s="1" t="s">
        <v>27</v>
      </c>
      <c r="I14" s="2" t="str">
        <f t="shared" si="1"/>
        <v>020435</v>
      </c>
      <c r="J14" s="6">
        <v>651512240360</v>
      </c>
      <c r="K14" s="11" t="s">
        <v>57</v>
      </c>
      <c r="L14" s="12" t="s">
        <v>55</v>
      </c>
      <c r="M14" s="12" t="s">
        <v>53</v>
      </c>
    </row>
    <row r="15" spans="1:13" x14ac:dyDescent="0.2">
      <c r="A15" s="1" t="s">
        <v>2</v>
      </c>
      <c r="B15" s="1" t="s">
        <v>47</v>
      </c>
      <c r="C15" s="9">
        <v>470376</v>
      </c>
      <c r="D15" s="1" t="s">
        <v>22</v>
      </c>
      <c r="E15" s="1" t="s">
        <v>21</v>
      </c>
      <c r="F15" s="1" t="s">
        <v>1</v>
      </c>
      <c r="G15" s="1" t="s">
        <v>8</v>
      </c>
      <c r="H15" s="1" t="s">
        <v>7</v>
      </c>
      <c r="I15" s="2" t="str">
        <f t="shared" si="1"/>
        <v>028205</v>
      </c>
      <c r="J15" s="6">
        <v>651512240354</v>
      </c>
      <c r="K15" s="11" t="s">
        <v>57</v>
      </c>
      <c r="L15" s="12" t="s">
        <v>56</v>
      </c>
      <c r="M15" s="12" t="s">
        <v>53</v>
      </c>
    </row>
    <row r="16" spans="1:13" x14ac:dyDescent="0.2">
      <c r="A16" s="1" t="s">
        <v>2</v>
      </c>
      <c r="B16" s="1" t="s">
        <v>47</v>
      </c>
      <c r="C16" s="9">
        <v>480275</v>
      </c>
      <c r="D16" s="1" t="s">
        <v>6</v>
      </c>
      <c r="E16" s="1" t="s">
        <v>5</v>
      </c>
      <c r="F16" s="1" t="s">
        <v>1</v>
      </c>
      <c r="G16" s="1" t="s">
        <v>3</v>
      </c>
      <c r="H16" s="1" t="s">
        <v>4</v>
      </c>
      <c r="I16" s="2" t="str">
        <f t="shared" si="1"/>
        <v>028057</v>
      </c>
      <c r="J16" s="6">
        <v>651512240389</v>
      </c>
      <c r="K16" s="11" t="s">
        <v>57</v>
      </c>
      <c r="L16" s="12" t="s">
        <v>56</v>
      </c>
      <c r="M16" s="12" t="s">
        <v>53</v>
      </c>
    </row>
    <row r="17" spans="1:13" s="13" customFormat="1" x14ac:dyDescent="0.2">
      <c r="A17" s="1" t="str">
        <f>A16</f>
        <v>Xi</v>
      </c>
      <c r="B17" s="1" t="s">
        <v>47</v>
      </c>
      <c r="C17" s="9">
        <f>C16</f>
        <v>480275</v>
      </c>
      <c r="D17" s="1" t="str">
        <f>D16</f>
        <v>da Vinci Xi Harmonic ACE Curved Shears, 8mm</v>
      </c>
      <c r="E17" s="1" t="str">
        <f>E16</f>
        <v>da Vinci Xi 超音波刀外管</v>
      </c>
      <c r="F17" s="1" t="str">
        <f>F16</f>
        <v>盒</v>
      </c>
      <c r="G17" s="1" t="str">
        <f>G16</f>
        <v>6支</v>
      </c>
      <c r="H17" s="1" t="s">
        <v>0</v>
      </c>
      <c r="I17" s="2" t="str">
        <f t="shared" si="1"/>
        <v>034728</v>
      </c>
      <c r="J17" s="6">
        <v>651512240390</v>
      </c>
      <c r="K17" s="11" t="s">
        <v>57</v>
      </c>
      <c r="L17" s="12" t="s">
        <v>56</v>
      </c>
      <c r="M17" s="12" t="s">
        <v>53</v>
      </c>
    </row>
  </sheetData>
  <autoFilter ref="A1:M17" xr:uid="{954EDE06-E86F-43A1-A07D-8FBD13700649}"/>
  <sortState xmlns:xlrd2="http://schemas.microsoft.com/office/spreadsheetml/2017/richdata2" ref="A2:M17">
    <sortCondition ref="K2:K17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2025-03-31T12:38:45Z</dcterms:modified>
</cp:coreProperties>
</file>