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DB5D52AC-112B-45CE-A8DC-FC301455EF1E}" xr6:coauthVersionLast="47" xr6:coauthVersionMax="47" xr10:uidLastSave="{00000000-0000-0000-0000-000000000000}"/>
  <bookViews>
    <workbookView xWindow="28680" yWindow="-120" windowWidth="29040" windowHeight="16440" xr2:uid="{3D36CD08-AFFE-4084-B82D-80F9DFFCCAB1}"/>
  </bookViews>
  <sheets>
    <sheet name="工作表2" sheetId="1" r:id="rId1"/>
  </sheets>
  <externalReferences>
    <externalReference r:id="rId2"/>
  </externalReferences>
  <definedNames>
    <definedName name="_xlnm._FilterDatabase" localSheetId="0" hidden="1">工作表2!$A$1:$I$191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2" i="1"/>
  <c r="G191" i="1" l="1"/>
  <c r="F191" i="1"/>
  <c r="E191" i="1"/>
  <c r="D191" i="1"/>
  <c r="C191" i="1"/>
  <c r="A191" i="1"/>
  <c r="G189" i="1"/>
  <c r="F189" i="1"/>
  <c r="E189" i="1"/>
  <c r="D189" i="1"/>
  <c r="C189" i="1"/>
  <c r="A189" i="1"/>
  <c r="G187" i="1"/>
  <c r="F187" i="1"/>
  <c r="E187" i="1"/>
  <c r="D187" i="1"/>
  <c r="C187" i="1"/>
  <c r="A187" i="1"/>
  <c r="G185" i="1"/>
  <c r="F185" i="1"/>
  <c r="E185" i="1"/>
  <c r="D185" i="1"/>
  <c r="C185" i="1"/>
  <c r="A185" i="1"/>
  <c r="G182" i="1"/>
  <c r="G183" i="1" s="1"/>
  <c r="F182" i="1"/>
  <c r="F183" i="1" s="1"/>
  <c r="E182" i="1"/>
  <c r="E183" i="1" s="1"/>
  <c r="D182" i="1"/>
  <c r="D183" i="1" s="1"/>
  <c r="C182" i="1"/>
  <c r="C183" i="1" s="1"/>
  <c r="A182" i="1"/>
  <c r="A183" i="1" s="1"/>
  <c r="F180" i="1"/>
  <c r="G179" i="1"/>
  <c r="G180" i="1" s="1"/>
  <c r="F179" i="1"/>
  <c r="E179" i="1"/>
  <c r="E180" i="1" s="1"/>
  <c r="D179" i="1"/>
  <c r="D180" i="1" s="1"/>
  <c r="C179" i="1"/>
  <c r="C180" i="1" s="1"/>
  <c r="A179" i="1"/>
  <c r="A180" i="1" s="1"/>
  <c r="G176" i="1"/>
  <c r="G177" i="1" s="1"/>
  <c r="F176" i="1"/>
  <c r="F177" i="1" s="1"/>
  <c r="E176" i="1"/>
  <c r="E177" i="1" s="1"/>
  <c r="D176" i="1"/>
  <c r="D177" i="1" s="1"/>
  <c r="C176" i="1"/>
  <c r="C177" i="1" s="1"/>
  <c r="A176" i="1"/>
  <c r="A177" i="1" s="1"/>
  <c r="E174" i="1"/>
  <c r="G173" i="1"/>
  <c r="G174" i="1" s="1"/>
  <c r="F173" i="1"/>
  <c r="F174" i="1" s="1"/>
  <c r="E173" i="1"/>
  <c r="D173" i="1"/>
  <c r="D174" i="1" s="1"/>
  <c r="C173" i="1"/>
  <c r="C174" i="1" s="1"/>
  <c r="A173" i="1"/>
  <c r="A174" i="1" s="1"/>
  <c r="C171" i="1"/>
  <c r="G170" i="1"/>
  <c r="G171" i="1" s="1"/>
  <c r="F170" i="1"/>
  <c r="F171" i="1" s="1"/>
  <c r="E170" i="1"/>
  <c r="E171" i="1" s="1"/>
  <c r="D170" i="1"/>
  <c r="D171" i="1" s="1"/>
  <c r="C170" i="1"/>
  <c r="A170" i="1"/>
  <c r="A171" i="1" s="1"/>
  <c r="G168" i="1"/>
  <c r="E168" i="1"/>
  <c r="D168" i="1"/>
  <c r="G167" i="1"/>
  <c r="F167" i="1"/>
  <c r="F168" i="1" s="1"/>
  <c r="E167" i="1"/>
  <c r="D167" i="1"/>
  <c r="C167" i="1"/>
  <c r="C168" i="1" s="1"/>
  <c r="A167" i="1"/>
  <c r="A168" i="1" s="1"/>
  <c r="A165" i="1"/>
  <c r="G164" i="1"/>
  <c r="G165" i="1" s="1"/>
  <c r="F164" i="1"/>
  <c r="F165" i="1" s="1"/>
  <c r="E164" i="1"/>
  <c r="E165" i="1" s="1"/>
  <c r="D164" i="1"/>
  <c r="D165" i="1" s="1"/>
  <c r="C164" i="1"/>
  <c r="C165" i="1" s="1"/>
  <c r="A164" i="1"/>
  <c r="G162" i="1"/>
  <c r="F162" i="1"/>
  <c r="G161" i="1"/>
  <c r="F161" i="1"/>
  <c r="E161" i="1"/>
  <c r="E162" i="1" s="1"/>
  <c r="D161" i="1"/>
  <c r="D162" i="1" s="1"/>
  <c r="C161" i="1"/>
  <c r="C162" i="1" s="1"/>
  <c r="A161" i="1"/>
  <c r="A162" i="1" s="1"/>
  <c r="G158" i="1"/>
  <c r="G159" i="1" s="1"/>
  <c r="F158" i="1"/>
  <c r="F159" i="1" s="1"/>
  <c r="E158" i="1"/>
  <c r="E159" i="1" s="1"/>
  <c r="D158" i="1"/>
  <c r="D159" i="1" s="1"/>
  <c r="C158" i="1"/>
  <c r="C159" i="1" s="1"/>
  <c r="A158" i="1"/>
  <c r="A159" i="1" s="1"/>
  <c r="G156" i="1"/>
  <c r="F156" i="1"/>
  <c r="E156" i="1"/>
  <c r="D156" i="1"/>
  <c r="C156" i="1"/>
  <c r="A156" i="1"/>
  <c r="G154" i="1"/>
  <c r="F154" i="1"/>
  <c r="E154" i="1"/>
  <c r="D154" i="1"/>
  <c r="C154" i="1"/>
  <c r="A154" i="1"/>
  <c r="G152" i="1"/>
  <c r="F152" i="1"/>
  <c r="E152" i="1"/>
  <c r="D152" i="1"/>
  <c r="C152" i="1"/>
  <c r="A152" i="1"/>
  <c r="G150" i="1"/>
  <c r="F150" i="1"/>
  <c r="E150" i="1"/>
  <c r="D150" i="1"/>
  <c r="C150" i="1"/>
  <c r="A150" i="1"/>
  <c r="G148" i="1"/>
  <c r="F148" i="1"/>
  <c r="E148" i="1"/>
  <c r="D148" i="1"/>
  <c r="C148" i="1"/>
  <c r="A148" i="1"/>
  <c r="G146" i="1"/>
  <c r="F146" i="1"/>
  <c r="E146" i="1"/>
  <c r="D146" i="1"/>
  <c r="C146" i="1"/>
  <c r="A146" i="1"/>
  <c r="G144" i="1"/>
  <c r="F144" i="1"/>
  <c r="E144" i="1"/>
  <c r="D144" i="1"/>
  <c r="C144" i="1"/>
  <c r="A144" i="1"/>
  <c r="G142" i="1"/>
  <c r="F142" i="1"/>
  <c r="E142" i="1"/>
  <c r="D142" i="1"/>
  <c r="C142" i="1"/>
  <c r="A142" i="1"/>
  <c r="G140" i="1"/>
  <c r="F140" i="1"/>
  <c r="E140" i="1"/>
  <c r="D140" i="1"/>
  <c r="C140" i="1"/>
  <c r="A140" i="1"/>
  <c r="G138" i="1"/>
  <c r="F138" i="1"/>
  <c r="E138" i="1"/>
  <c r="D138" i="1"/>
  <c r="C138" i="1"/>
  <c r="A138" i="1"/>
  <c r="G136" i="1"/>
  <c r="F136" i="1"/>
  <c r="E136" i="1"/>
  <c r="D136" i="1"/>
  <c r="C136" i="1"/>
  <c r="A136" i="1"/>
  <c r="G134" i="1"/>
  <c r="F134" i="1"/>
  <c r="E134" i="1"/>
  <c r="D134" i="1"/>
  <c r="C134" i="1"/>
  <c r="A134" i="1"/>
  <c r="G132" i="1"/>
  <c r="F132" i="1"/>
  <c r="E132" i="1"/>
  <c r="D132" i="1"/>
  <c r="C132" i="1"/>
  <c r="A132" i="1"/>
  <c r="G130" i="1"/>
  <c r="F130" i="1"/>
  <c r="E130" i="1"/>
  <c r="D130" i="1"/>
  <c r="C130" i="1"/>
  <c r="A130" i="1"/>
  <c r="G128" i="1"/>
  <c r="F128" i="1"/>
  <c r="E128" i="1"/>
  <c r="D128" i="1"/>
  <c r="C128" i="1"/>
  <c r="A128" i="1"/>
  <c r="G126" i="1"/>
  <c r="A126" i="1"/>
  <c r="G125" i="1"/>
  <c r="F125" i="1"/>
  <c r="F126" i="1" s="1"/>
  <c r="E125" i="1"/>
  <c r="E126" i="1" s="1"/>
  <c r="D125" i="1"/>
  <c r="D126" i="1" s="1"/>
  <c r="C125" i="1"/>
  <c r="C126" i="1" s="1"/>
  <c r="A125" i="1"/>
  <c r="D123" i="1"/>
  <c r="G122" i="1"/>
  <c r="G123" i="1" s="1"/>
  <c r="F122" i="1"/>
  <c r="F123" i="1" s="1"/>
  <c r="E122" i="1"/>
  <c r="E123" i="1" s="1"/>
  <c r="D122" i="1"/>
  <c r="C122" i="1"/>
  <c r="C123" i="1" s="1"/>
  <c r="A122" i="1"/>
  <c r="A123" i="1" s="1"/>
  <c r="F112" i="1"/>
  <c r="A112" i="1"/>
  <c r="G111" i="1"/>
  <c r="G112" i="1" s="1"/>
  <c r="F111" i="1"/>
  <c r="E111" i="1"/>
  <c r="E112" i="1" s="1"/>
  <c r="D111" i="1"/>
  <c r="D112" i="1" s="1"/>
  <c r="C111" i="1"/>
  <c r="C112" i="1" s="1"/>
  <c r="A111" i="1"/>
  <c r="G109" i="1"/>
  <c r="F109" i="1"/>
  <c r="E109" i="1"/>
  <c r="D109" i="1"/>
  <c r="C109" i="1"/>
  <c r="A109" i="1"/>
  <c r="G105" i="1"/>
  <c r="F105" i="1"/>
  <c r="E105" i="1"/>
  <c r="D105" i="1"/>
  <c r="C105" i="1"/>
  <c r="A105" i="1"/>
  <c r="G103" i="1"/>
  <c r="A103" i="1"/>
  <c r="G102" i="1"/>
  <c r="F102" i="1"/>
  <c r="F103" i="1" s="1"/>
  <c r="E102" i="1"/>
  <c r="E103" i="1" s="1"/>
  <c r="D102" i="1"/>
  <c r="D103" i="1" s="1"/>
  <c r="C102" i="1"/>
  <c r="C103" i="1" s="1"/>
  <c r="A102" i="1"/>
  <c r="F100" i="1"/>
  <c r="E100" i="1"/>
  <c r="A100" i="1"/>
  <c r="G99" i="1"/>
  <c r="G100" i="1" s="1"/>
  <c r="F99" i="1"/>
  <c r="E99" i="1"/>
  <c r="D99" i="1"/>
  <c r="D100" i="1" s="1"/>
  <c r="C99" i="1"/>
  <c r="C100" i="1" s="1"/>
  <c r="A99" i="1"/>
  <c r="G97" i="1"/>
  <c r="F97" i="1"/>
  <c r="G96" i="1"/>
  <c r="F96" i="1"/>
  <c r="E96" i="1"/>
  <c r="E97" i="1" s="1"/>
  <c r="D96" i="1"/>
  <c r="D97" i="1" s="1"/>
  <c r="C96" i="1"/>
  <c r="C97" i="1" s="1"/>
  <c r="A96" i="1"/>
  <c r="A97" i="1" s="1"/>
  <c r="F94" i="1"/>
  <c r="C94" i="1"/>
  <c r="A94" i="1"/>
  <c r="G93" i="1"/>
  <c r="G94" i="1" s="1"/>
  <c r="F93" i="1"/>
  <c r="E93" i="1"/>
  <c r="E94" i="1" s="1"/>
  <c r="D93" i="1"/>
  <c r="D94" i="1" s="1"/>
  <c r="C93" i="1"/>
  <c r="A93" i="1"/>
  <c r="F90" i="1"/>
  <c r="G89" i="1"/>
  <c r="G90" i="1" s="1"/>
  <c r="F89" i="1"/>
  <c r="E89" i="1"/>
  <c r="E90" i="1" s="1"/>
  <c r="D89" i="1"/>
  <c r="D90" i="1" s="1"/>
  <c r="C89" i="1"/>
  <c r="C90" i="1" s="1"/>
  <c r="A89" i="1"/>
  <c r="A90" i="1" s="1"/>
  <c r="E87" i="1"/>
  <c r="D87" i="1"/>
  <c r="C87" i="1"/>
  <c r="G86" i="1"/>
  <c r="G87" i="1" s="1"/>
  <c r="F86" i="1"/>
  <c r="F87" i="1" s="1"/>
  <c r="E86" i="1"/>
  <c r="D86" i="1"/>
  <c r="C86" i="1"/>
  <c r="A86" i="1"/>
  <c r="A87" i="1" s="1"/>
  <c r="G84" i="1"/>
  <c r="G83" i="1"/>
  <c r="F83" i="1"/>
  <c r="F84" i="1" s="1"/>
  <c r="E83" i="1"/>
  <c r="E84" i="1" s="1"/>
  <c r="D83" i="1"/>
  <c r="D84" i="1" s="1"/>
  <c r="C83" i="1"/>
  <c r="C84" i="1" s="1"/>
  <c r="A83" i="1"/>
  <c r="A84" i="1" s="1"/>
  <c r="D81" i="1"/>
  <c r="G80" i="1"/>
  <c r="G81" i="1" s="1"/>
  <c r="F80" i="1"/>
  <c r="F81" i="1" s="1"/>
  <c r="E80" i="1"/>
  <c r="E81" i="1" s="1"/>
  <c r="D80" i="1"/>
  <c r="C80" i="1"/>
  <c r="C81" i="1" s="1"/>
  <c r="A80" i="1"/>
  <c r="A81" i="1" s="1"/>
  <c r="F78" i="1"/>
  <c r="G77" i="1"/>
  <c r="G78" i="1" s="1"/>
  <c r="F77" i="1"/>
  <c r="E77" i="1"/>
  <c r="E78" i="1" s="1"/>
  <c r="D77" i="1"/>
  <c r="D78" i="1" s="1"/>
  <c r="C77" i="1"/>
  <c r="C78" i="1" s="1"/>
  <c r="A77" i="1"/>
  <c r="A78" i="1" s="1"/>
  <c r="A75" i="1"/>
  <c r="G74" i="1"/>
  <c r="G75" i="1" s="1"/>
  <c r="F74" i="1"/>
  <c r="F75" i="1" s="1"/>
  <c r="E74" i="1"/>
  <c r="E75" i="1" s="1"/>
  <c r="D74" i="1"/>
  <c r="D75" i="1" s="1"/>
  <c r="C74" i="1"/>
  <c r="C75" i="1" s="1"/>
  <c r="A74" i="1"/>
  <c r="G72" i="1"/>
  <c r="F72" i="1"/>
  <c r="G71" i="1"/>
  <c r="F71" i="1"/>
  <c r="E71" i="1"/>
  <c r="E72" i="1" s="1"/>
  <c r="D71" i="1"/>
  <c r="D72" i="1" s="1"/>
  <c r="C71" i="1"/>
  <c r="C72" i="1" s="1"/>
  <c r="A71" i="1"/>
  <c r="A72" i="1" s="1"/>
  <c r="C69" i="1"/>
  <c r="G68" i="1"/>
  <c r="G69" i="1" s="1"/>
  <c r="F68" i="1"/>
  <c r="F69" i="1" s="1"/>
  <c r="E68" i="1"/>
  <c r="E69" i="1" s="1"/>
  <c r="D68" i="1"/>
  <c r="D69" i="1" s="1"/>
  <c r="C68" i="1"/>
  <c r="A68" i="1"/>
  <c r="A69" i="1" s="1"/>
  <c r="G66" i="1"/>
  <c r="G65" i="1"/>
  <c r="F65" i="1"/>
  <c r="F66" i="1" s="1"/>
  <c r="E65" i="1"/>
  <c r="E66" i="1" s="1"/>
  <c r="D65" i="1"/>
  <c r="D66" i="1" s="1"/>
  <c r="C65" i="1"/>
  <c r="C66" i="1" s="1"/>
  <c r="A65" i="1"/>
  <c r="A66" i="1" s="1"/>
  <c r="D63" i="1"/>
  <c r="G62" i="1"/>
  <c r="G63" i="1" s="1"/>
  <c r="F62" i="1"/>
  <c r="F63" i="1" s="1"/>
  <c r="E62" i="1"/>
  <c r="E63" i="1" s="1"/>
  <c r="D62" i="1"/>
  <c r="C62" i="1"/>
  <c r="C63" i="1" s="1"/>
  <c r="A62" i="1"/>
  <c r="A63" i="1" s="1"/>
  <c r="G59" i="1"/>
  <c r="G60" i="1" s="1"/>
  <c r="F59" i="1"/>
  <c r="F60" i="1" s="1"/>
  <c r="E59" i="1"/>
  <c r="E60" i="1" s="1"/>
  <c r="D59" i="1"/>
  <c r="D60" i="1" s="1"/>
  <c r="C59" i="1"/>
  <c r="C60" i="1" s="1"/>
  <c r="A59" i="1"/>
  <c r="A60" i="1" s="1"/>
  <c r="A57" i="1"/>
  <c r="G56" i="1"/>
  <c r="G57" i="1" s="1"/>
  <c r="F56" i="1"/>
  <c r="F57" i="1" s="1"/>
  <c r="E56" i="1"/>
  <c r="E57" i="1" s="1"/>
  <c r="D56" i="1"/>
  <c r="D57" i="1" s="1"/>
  <c r="C56" i="1"/>
  <c r="C57" i="1" s="1"/>
  <c r="A56" i="1"/>
  <c r="G53" i="1"/>
  <c r="G54" i="1" s="1"/>
  <c r="F53" i="1"/>
  <c r="F54" i="1" s="1"/>
  <c r="E53" i="1"/>
  <c r="E54" i="1" s="1"/>
  <c r="D53" i="1"/>
  <c r="D54" i="1" s="1"/>
  <c r="C53" i="1"/>
  <c r="C54" i="1" s="1"/>
  <c r="A53" i="1"/>
  <c r="A54" i="1" s="1"/>
  <c r="D51" i="1"/>
  <c r="C51" i="1"/>
  <c r="A51" i="1"/>
  <c r="G50" i="1"/>
  <c r="G51" i="1" s="1"/>
  <c r="F50" i="1"/>
  <c r="F51" i="1" s="1"/>
  <c r="E50" i="1"/>
  <c r="E51" i="1" s="1"/>
  <c r="D50" i="1"/>
  <c r="C50" i="1"/>
  <c r="A50" i="1"/>
  <c r="G47" i="1"/>
  <c r="G48" i="1" s="1"/>
  <c r="F47" i="1"/>
  <c r="F48" i="1" s="1"/>
  <c r="E47" i="1"/>
  <c r="E48" i="1" s="1"/>
  <c r="D47" i="1"/>
  <c r="D48" i="1" s="1"/>
  <c r="C47" i="1"/>
  <c r="C48" i="1" s="1"/>
  <c r="A47" i="1"/>
  <c r="A48" i="1" s="1"/>
  <c r="D45" i="1"/>
  <c r="G44" i="1"/>
  <c r="G45" i="1" s="1"/>
  <c r="F44" i="1"/>
  <c r="F45" i="1" s="1"/>
  <c r="E44" i="1"/>
  <c r="E45" i="1" s="1"/>
  <c r="D44" i="1"/>
  <c r="C44" i="1"/>
  <c r="C45" i="1" s="1"/>
  <c r="A44" i="1"/>
  <c r="A45" i="1" s="1"/>
  <c r="F42" i="1"/>
  <c r="G41" i="1"/>
  <c r="G42" i="1" s="1"/>
  <c r="F41" i="1"/>
  <c r="E41" i="1"/>
  <c r="E42" i="1" s="1"/>
  <c r="D41" i="1"/>
  <c r="D42" i="1" s="1"/>
  <c r="C41" i="1"/>
  <c r="C42" i="1" s="1"/>
  <c r="A41" i="1"/>
  <c r="A42" i="1" s="1"/>
  <c r="A39" i="1"/>
  <c r="G38" i="1"/>
  <c r="G39" i="1" s="1"/>
  <c r="F38" i="1"/>
  <c r="F39" i="1" s="1"/>
  <c r="E38" i="1"/>
  <c r="E39" i="1" s="1"/>
  <c r="D38" i="1"/>
  <c r="D39" i="1" s="1"/>
  <c r="C38" i="1"/>
  <c r="C39" i="1" s="1"/>
  <c r="A38" i="1"/>
  <c r="G36" i="1"/>
  <c r="F36" i="1"/>
  <c r="G35" i="1"/>
  <c r="F35" i="1"/>
  <c r="E35" i="1"/>
  <c r="E36" i="1" s="1"/>
  <c r="D35" i="1"/>
  <c r="D36" i="1" s="1"/>
  <c r="C35" i="1"/>
  <c r="C36" i="1" s="1"/>
  <c r="A35" i="1"/>
  <c r="A36" i="1" s="1"/>
  <c r="C33" i="1"/>
  <c r="G32" i="1"/>
  <c r="G33" i="1" s="1"/>
  <c r="F32" i="1"/>
  <c r="F33" i="1" s="1"/>
  <c r="E32" i="1"/>
  <c r="E33" i="1" s="1"/>
  <c r="D32" i="1"/>
  <c r="D33" i="1" s="1"/>
  <c r="C32" i="1"/>
  <c r="A32" i="1"/>
  <c r="A33" i="1" s="1"/>
  <c r="G30" i="1"/>
  <c r="G29" i="1"/>
  <c r="F29" i="1"/>
  <c r="F30" i="1" s="1"/>
  <c r="E29" i="1"/>
  <c r="E30" i="1" s="1"/>
  <c r="D29" i="1"/>
  <c r="D30" i="1" s="1"/>
  <c r="C29" i="1"/>
  <c r="C30" i="1" s="1"/>
  <c r="A29" i="1"/>
  <c r="A30" i="1" s="1"/>
  <c r="D27" i="1"/>
  <c r="G26" i="1"/>
  <c r="G27" i="1" s="1"/>
  <c r="F26" i="1"/>
  <c r="F27" i="1" s="1"/>
  <c r="E26" i="1"/>
  <c r="E27" i="1" s="1"/>
  <c r="D26" i="1"/>
  <c r="C26" i="1"/>
  <c r="C27" i="1" s="1"/>
  <c r="A26" i="1"/>
  <c r="A27" i="1" s="1"/>
  <c r="G23" i="1"/>
  <c r="G24" i="1" s="1"/>
  <c r="F23" i="1"/>
  <c r="F24" i="1" s="1"/>
  <c r="E23" i="1"/>
  <c r="E24" i="1" s="1"/>
  <c r="D23" i="1"/>
  <c r="D24" i="1" s="1"/>
  <c r="C23" i="1"/>
  <c r="C24" i="1" s="1"/>
  <c r="A23" i="1"/>
  <c r="A24" i="1" s="1"/>
  <c r="G21" i="1"/>
  <c r="F21" i="1"/>
  <c r="E21" i="1"/>
  <c r="D21" i="1"/>
  <c r="C21" i="1"/>
  <c r="A21" i="1"/>
  <c r="G16" i="1"/>
  <c r="G17" i="1" s="1"/>
  <c r="F16" i="1"/>
  <c r="F17" i="1" s="1"/>
  <c r="E16" i="1"/>
  <c r="E17" i="1" s="1"/>
  <c r="D16" i="1"/>
  <c r="D17" i="1" s="1"/>
  <c r="C16" i="1"/>
  <c r="C17" i="1" s="1"/>
  <c r="A16" i="1"/>
  <c r="A17" i="1" s="1"/>
  <c r="E14" i="1"/>
  <c r="D14" i="1"/>
  <c r="G13" i="1"/>
  <c r="G14" i="1" s="1"/>
  <c r="F13" i="1"/>
  <c r="F14" i="1" s="1"/>
  <c r="E13" i="1"/>
  <c r="D13" i="1"/>
  <c r="C13" i="1"/>
  <c r="C14" i="1" s="1"/>
  <c r="A13" i="1"/>
  <c r="A14" i="1" s="1"/>
  <c r="G9" i="1"/>
  <c r="C8" i="1"/>
  <c r="C9" i="1" s="1"/>
  <c r="D8" i="1"/>
  <c r="D9" i="1" s="1"/>
  <c r="E8" i="1"/>
  <c r="E9" i="1" s="1"/>
  <c r="F8" i="1"/>
  <c r="F9" i="1" s="1"/>
  <c r="G8" i="1"/>
  <c r="A8" i="1"/>
  <c r="A9" i="1" s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</calcChain>
</file>

<file path=xl/sharedStrings.xml><?xml version="1.0" encoding="utf-8"?>
<sst xmlns="http://schemas.openxmlformats.org/spreadsheetml/2006/main" count="1583" uniqueCount="232">
  <si>
    <t>衛部醫器輸字第034728號</t>
  </si>
  <si>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</si>
  <si>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</si>
  <si>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</si>
  <si>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</si>
  <si>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</si>
  <si>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</si>
  <si>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</si>
  <si>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</si>
  <si>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</si>
  <si>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</si>
  <si>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</si>
  <si>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</si>
  <si>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</si>
  <si>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</si>
  <si>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</si>
  <si>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</si>
  <si>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</si>
  <si>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</si>
  <si>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</si>
  <si>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</si>
  <si>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</si>
  <si>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</si>
  <si>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</si>
  <si>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</si>
  <si>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</si>
  <si>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</si>
  <si>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</si>
  <si>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</si>
  <si>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</si>
  <si>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</si>
  <si>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</si>
  <si>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</si>
  <si>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</si>
  <si>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</si>
  <si>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</si>
  <si>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</si>
  <si>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</si>
  <si>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</si>
  <si>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</si>
  <si>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</si>
  <si>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</si>
  <si>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</si>
  <si>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</si>
  <si>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</si>
  <si>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</si>
  <si>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</si>
  <si>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12次</t>
  </si>
  <si>
    <t>支</t>
  </si>
  <si>
    <t>強力雙極夾鉗</t>
  </si>
  <si>
    <t>Force Bipolar</t>
  </si>
  <si>
    <t>14次</t>
  </si>
  <si>
    <t>長型雙極電燒鉗</t>
  </si>
  <si>
    <t>Long Bipolar Grasper</t>
  </si>
  <si>
    <t>彎型雙極電燒</t>
  </si>
  <si>
    <t>Curved Bipolar Dissector</t>
  </si>
  <si>
    <t>15次</t>
  </si>
  <si>
    <t>大型夾針器(含線剪)</t>
  </si>
  <si>
    <t>Mega SutureCut Needle Driver</t>
  </si>
  <si>
    <t>夾針器(含線剪)</t>
  </si>
  <si>
    <t>Large SutureCut Needle Driver</t>
  </si>
  <si>
    <t>有孔型雙極電燒</t>
  </si>
  <si>
    <t>Fenestrated Bipolar Forceps</t>
  </si>
  <si>
    <t>18次</t>
  </si>
  <si>
    <t>眼鏡蛇抓取鉗</t>
  </si>
  <si>
    <t>Cobra Grasper           </t>
  </si>
  <si>
    <t>馬氏雙極電燒</t>
  </si>
  <si>
    <t>Maryland Bipolar Forceps</t>
  </si>
  <si>
    <t>迷你雙極電燒</t>
  </si>
  <si>
    <t>Micro Bipolar Forceps</t>
  </si>
  <si>
    <t>組織夾</t>
  </si>
  <si>
    <t>ProGrasp Forceps</t>
  </si>
  <si>
    <t>卡氏鉗</t>
  </si>
  <si>
    <t>Cadiere Forceps         </t>
  </si>
  <si>
    <t>長型鉗子</t>
  </si>
  <si>
    <t>Long Tip Forceps</t>
  </si>
  <si>
    <t>夾針器</t>
  </si>
  <si>
    <t>Large Needle Driver</t>
  </si>
  <si>
    <t>100次</t>
  </si>
  <si>
    <t>da Vinci Xi 血管鉗</t>
  </si>
  <si>
    <t>da Vinci Xi Small Clip Applier</t>
  </si>
  <si>
    <t>10次</t>
  </si>
  <si>
    <t>衛部醫器輸字第028205號</t>
  </si>
  <si>
    <t>1個</t>
  </si>
  <si>
    <t>da Vinci Xi 微腕型吻合釘無刃穿刺針 12 mm, 加長型</t>
  </si>
  <si>
    <t>da Vinci Xi EndoWrist 12 mm &amp; Stapler Bladeless Obturator, Long</t>
  </si>
  <si>
    <t>da Vinci Xi 微腕型吻合釘無刃穿刺針 12 mm</t>
  </si>
  <si>
    <t>da Vinci Xi EndoWrist 12 mm &amp; Stapler Bladeless Obturator</t>
  </si>
  <si>
    <t>da Vinci Xi 微腕型吻合釘鈍頭穿刺針 12 mm, 加長型</t>
  </si>
  <si>
    <t>da Vinci Xi EndoWrist 12 mm &amp; Stapler Blunt Obturator, Long</t>
  </si>
  <si>
    <t>da Vinci Xi 微腕型吻合釘套管 12 mm, 加長型</t>
  </si>
  <si>
    <t>da Vinci Xi EndoWrist 12 mm &amp; Stapler Cannula, Long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</si>
  <si>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</si>
  <si>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</si>
  <si>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</si>
  <si>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</si>
  <si>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</si>
  <si>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</si>
  <si>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</si>
  <si>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</si>
  <si>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</si>
  <si>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</si>
  <si>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</si>
  <si>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</si>
  <si>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</si>
  <si>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</si>
  <si>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</si>
  <si>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</si>
  <si>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</si>
  <si>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</si>
  <si>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</si>
  <si>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mm無刀片穿刺針(可視型)加長型</t>
  </si>
  <si>
    <t>da Vinci Xi 8mm Bladeless Obturator (Optical), Long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</si>
  <si>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</si>
  <si>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</si>
  <si>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</si>
  <si>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</si>
  <si>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</si>
  <si>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</si>
  <si>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</si>
  <si>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</si>
  <si>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</si>
  <si>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</si>
  <si>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</si>
  <si>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</si>
  <si>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</si>
  <si>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</si>
  <si>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心房牽引器, 短型</t>
  </si>
  <si>
    <t>da Vinci Xi Atrial Retractor, Short Right</t>
  </si>
  <si>
    <t>da Vinci Xi 海默拉克血管夾鉗（大）</t>
  </si>
  <si>
    <t>da Vinci Xi Hem-o-lok Large Clip Applier</t>
  </si>
  <si>
    <t>da Vinci Xi 心臟探針抓取鉗</t>
  </si>
  <si>
    <t>da Vinci Xi Cardiac Probe Grasper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</si>
  <si>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</si>
  <si>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</si>
  <si>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</si>
  <si>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</si>
  <si>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</si>
  <si>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</si>
  <si>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</si>
  <si>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</si>
  <si>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羅氏鉗</t>
  </si>
  <si>
    <t>da Vinci Xi Resano Forceps</t>
  </si>
  <si>
    <t>da Vinci Xi 單極電燒剪刀</t>
  </si>
  <si>
    <t>da Vinci Xi Hot Shears (Monopolar Curved Scissors)</t>
  </si>
  <si>
    <t>da Vinci Xi 狄氏鉗</t>
  </si>
  <si>
    <t>da Vinci Xi Debakey Forceps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</si>
  <si>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</si>
  <si>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</si>
  <si>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</si>
  <si>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</si>
  <si>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</si>
  <si>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mm鈍頭穿刺針, 加長型</t>
  </si>
  <si>
    <t>da Vinci Xi 8 mm Blunt Obturator, Long</t>
  </si>
  <si>
    <t>da Vinci Xi 8 mm鈍頭穿刺針</t>
  </si>
  <si>
    <t>da Vinci Xi 8 mm Blunt Obturator</t>
  </si>
  <si>
    <t>da Vinci Xi 圓型剪</t>
  </si>
  <si>
    <t>da Vinci Xi Round Tip Scissors</t>
  </si>
  <si>
    <t>da Vinci Xi 8 mm套管, 加長型</t>
  </si>
  <si>
    <t>da Vinci Xi 8 mm Cannula, Long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</si>
  <si>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</si>
  <si>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</si>
  <si>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</si>
  <si>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</si>
  <si>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</si>
  <si>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</si>
  <si>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</si>
  <si>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</si>
  <si>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 xml:space="preserve"> Ethicon主機連接線</t>
  </si>
  <si>
    <t>Energy Activation Cable, Ethicon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</si>
  <si>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</si>
  <si>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</si>
  <si>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</si>
  <si>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</si>
  <si>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</si>
  <si>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</si>
  <si>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</si>
  <si>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</si>
  <si>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</si>
  <si>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</si>
  <si>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Hasson Cone, 8mm</t>
  </si>
  <si>
    <t>哈森錐, 8mm</t>
  </si>
  <si>
    <t>Hasson Cone, 12mm</t>
  </si>
  <si>
    <t>哈森錐, 12mm</t>
  </si>
  <si>
    <t>Energy Activation Cable, Covidien ForceTriad ESU</t>
  </si>
  <si>
    <t>Covidien ForceTriad ESU主機連接線</t>
  </si>
  <si>
    <t>資材碼</t>
  </si>
  <si>
    <t>Contract#</t>
  </si>
  <si>
    <t>Contract Start Date</t>
  </si>
  <si>
    <t>Contract End Date</t>
  </si>
  <si>
    <t>衛部醫器輸字第035164號</t>
  </si>
  <si>
    <t>衛部醫器輸壹字第022473號</t>
  </si>
  <si>
    <t>N/A</t>
  </si>
  <si>
    <t>備註</t>
  </si>
  <si>
    <t>衛部醫器輸字第035493號</t>
  </si>
  <si>
    <t>Si/SP</t>
  </si>
  <si>
    <t>Cautery Hook Tip</t>
  </si>
  <si>
    <t>鉤子電燒頭</t>
  </si>
  <si>
    <t>衛署醫器輸壹字第007766號</t>
  </si>
  <si>
    <t>Cautery Spatula Tip</t>
  </si>
  <si>
    <t>湯匙電燒頭</t>
  </si>
  <si>
    <t>衛署醫器輸字第023263號</t>
  </si>
  <si>
    <t>衛部醫器輸字第028222號</t>
  </si>
  <si>
    <t>Xi-NEUP</t>
  </si>
  <si>
    <t>da Vinci Xi Large Needle Driver</t>
  </si>
  <si>
    <t>da Vinci Xi 夾針器</t>
  </si>
  <si>
    <t>da Vinci Xi Long Tip Forceps</t>
  </si>
  <si>
    <t>da Vinci Xi 長型鉗子</t>
  </si>
  <si>
    <t>da Vinci Xi Cadiere Forceps</t>
  </si>
  <si>
    <t>da Vinci Xi 卡氏鉗</t>
  </si>
  <si>
    <t>da Vinci Xi ProGrasp Forceps</t>
  </si>
  <si>
    <t>da Vinci Xi 組織夾</t>
  </si>
  <si>
    <t>da Vinci Xi Micro Bipolar Forceps</t>
  </si>
  <si>
    <t>da Vinci Xi 迷你雙極電燒</t>
  </si>
  <si>
    <t>da Vinci Xi Maryland Bipolar Forceps</t>
  </si>
  <si>
    <t>da Vinci Xi 馬氏雙極電燒</t>
  </si>
  <si>
    <t>da Vinci Xi Cobra Grasper</t>
  </si>
  <si>
    <t>da Vinci Xi 眼鏡蛇抓取鉗</t>
  </si>
  <si>
    <t>da Vinci Xi Fenestrated Bipolar Forceps</t>
  </si>
  <si>
    <t>da Vinci Xi 有孔型雙極電燒</t>
  </si>
  <si>
    <t>da Vinci Xi Large SutureCut Needle Driver</t>
  </si>
  <si>
    <t>da Vinci Xi 夾針器（含線剪)</t>
  </si>
  <si>
    <t>da Vinci Xi Mega SutureCut Needle Driver</t>
  </si>
  <si>
    <t>da Vinci Xi 大型夾針器（含線剪）</t>
  </si>
  <si>
    <t>da Vinci Xi Curved Bipolar Dissector</t>
  </si>
  <si>
    <t>da Vinci Xi 彎型雙極電燒</t>
  </si>
  <si>
    <t>da Vinci Xi Long Bipolar Grasper</t>
  </si>
  <si>
    <t>da Vinci Xi 長型雙極電燒鉗</t>
  </si>
  <si>
    <t>EndoWrist Suction irrigator</t>
  </si>
  <si>
    <t>微腕型沖吸管</t>
  </si>
  <si>
    <t>佛教慈濟醫療財團法人花蓮慈濟醫院</t>
  </si>
  <si>
    <t>佛教慈濟醫療財團法人台北慈濟醫院, 佛教慈濟醫療財團法人大林慈濟醫院, 佛教慈濟醫療財團法人台中慈濟醫院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</si>
</sst>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hou2\Box\2019%20Intuitive%20SARL%20Taiwan%20Branch%20Quotation\Quotation_I&amp;A\Hualien%20TCH_IA-09042019-05A-&#33457;&#34030;&#24904;&#28639;\&#30452;&#35258;&#29289;&#27284;&#36039;&#26009;%20&#30340;&#35079;&#26412;_2024.02.27.xlsx" TargetMode="External"/><Relationship Id="rId1" Type="http://schemas.openxmlformats.org/officeDocument/2006/relationships/externalLinkPath" Target="/Users/Echou2/Box/2019%20Intuitive%20SARL%20Taiwan%20Branch%20Quotation/Quotation_I&amp;A/Hualien%20TCH_IA-09042019-05A-&#33457;&#34030;&#24904;&#28639;/&#30452;&#35258;&#29289;&#27284;&#36039;&#26009;%20&#30340;&#35079;&#26412;_2024.02.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物品主檔"/>
      <sheetName val="顏色代表"/>
    </sheetNames>
    <sheetDataSet>
      <sheetData sheetId="0">
        <row r="3">
          <cell r="C3" t="str">
            <v>型號</v>
          </cell>
          <cell r="D3" t="str">
            <v>物品編碼</v>
          </cell>
        </row>
        <row r="4">
          <cell r="C4">
            <v>420006</v>
          </cell>
          <cell r="D4" t="str">
            <v>6E01000681</v>
          </cell>
        </row>
        <row r="5">
          <cell r="C5">
            <v>420036</v>
          </cell>
          <cell r="D5" t="str">
            <v>6E01000684</v>
          </cell>
        </row>
        <row r="6">
          <cell r="C6">
            <v>420049</v>
          </cell>
          <cell r="D6" t="str">
            <v>6E01000686</v>
          </cell>
        </row>
        <row r="7">
          <cell r="C7">
            <v>420093</v>
          </cell>
          <cell r="D7" t="str">
            <v>6E01000687</v>
          </cell>
        </row>
        <row r="8">
          <cell r="C8">
            <v>420110</v>
          </cell>
          <cell r="D8" t="str">
            <v>6E01000688</v>
          </cell>
        </row>
        <row r="9">
          <cell r="C9">
            <v>420172</v>
          </cell>
          <cell r="D9" t="str">
            <v>6E01000693</v>
          </cell>
        </row>
        <row r="10">
          <cell r="C10">
            <v>420275</v>
          </cell>
          <cell r="D10" t="str">
            <v>6E01000694</v>
          </cell>
        </row>
        <row r="11">
          <cell r="C11">
            <v>420178</v>
          </cell>
          <cell r="D11" t="str">
            <v>6E01000695</v>
          </cell>
        </row>
        <row r="12">
          <cell r="C12">
            <v>420179</v>
          </cell>
          <cell r="D12" t="str">
            <v>6E01000696</v>
          </cell>
        </row>
        <row r="13">
          <cell r="C13">
            <v>420181</v>
          </cell>
          <cell r="D13" t="str">
            <v>6E01000697</v>
          </cell>
        </row>
        <row r="14">
          <cell r="C14">
            <v>420183</v>
          </cell>
          <cell r="D14" t="str">
            <v>6E01000698</v>
          </cell>
        </row>
        <row r="15">
          <cell r="C15">
            <v>420184</v>
          </cell>
          <cell r="D15" t="str">
            <v>6E01000699</v>
          </cell>
        </row>
        <row r="16">
          <cell r="C16">
            <v>420189</v>
          </cell>
          <cell r="D16" t="str">
            <v>6E01000700</v>
          </cell>
        </row>
        <row r="17">
          <cell r="C17">
            <v>420190</v>
          </cell>
          <cell r="D17" t="str">
            <v>6E01000701</v>
          </cell>
        </row>
        <row r="18">
          <cell r="C18">
            <v>420194</v>
          </cell>
          <cell r="D18" t="str">
            <v>6E01000703</v>
          </cell>
        </row>
        <row r="19">
          <cell r="C19">
            <v>420205</v>
          </cell>
          <cell r="D19" t="str">
            <v>6E01000706</v>
          </cell>
        </row>
        <row r="20">
          <cell r="C20">
            <v>420207</v>
          </cell>
          <cell r="D20" t="str">
            <v>6E01000707</v>
          </cell>
        </row>
        <row r="21">
          <cell r="C21">
            <v>420309</v>
          </cell>
          <cell r="D21" t="str">
            <v>6E01000708</v>
          </cell>
        </row>
        <row r="22">
          <cell r="C22">
            <v>420230</v>
          </cell>
          <cell r="D22" t="str">
            <v>6E01000711</v>
          </cell>
        </row>
        <row r="23">
          <cell r="C23">
            <v>420296</v>
          </cell>
          <cell r="D23" t="str">
            <v>6E01000715</v>
          </cell>
        </row>
        <row r="24">
          <cell r="C24">
            <v>420327</v>
          </cell>
          <cell r="D24" t="str">
            <v>6E01000716</v>
          </cell>
        </row>
        <row r="25">
          <cell r="C25">
            <v>420318</v>
          </cell>
          <cell r="D25" t="str">
            <v>6E01000718</v>
          </cell>
        </row>
        <row r="26">
          <cell r="C26">
            <v>400077</v>
          </cell>
          <cell r="D26" t="str">
            <v>6E01000719</v>
          </cell>
        </row>
        <row r="27">
          <cell r="C27">
            <v>420002</v>
          </cell>
          <cell r="D27" t="str">
            <v>6E01000720</v>
          </cell>
        </row>
        <row r="28">
          <cell r="C28">
            <v>420254</v>
          </cell>
          <cell r="D28" t="str">
            <v>6E01000721</v>
          </cell>
        </row>
        <row r="29">
          <cell r="C29">
            <v>420004</v>
          </cell>
          <cell r="D29" t="str">
            <v>6E01000722</v>
          </cell>
        </row>
        <row r="30">
          <cell r="C30">
            <v>420023</v>
          </cell>
          <cell r="D30" t="str">
            <v>6E01000727</v>
          </cell>
        </row>
        <row r="31">
          <cell r="C31">
            <v>420024</v>
          </cell>
          <cell r="D31" t="str">
            <v>6E01000728</v>
          </cell>
        </row>
        <row r="32">
          <cell r="C32">
            <v>400180</v>
          </cell>
          <cell r="D32" t="str">
            <v>6E01000729</v>
          </cell>
        </row>
        <row r="33">
          <cell r="C33">
            <v>400272</v>
          </cell>
          <cell r="D33" t="str">
            <v>6E01000732</v>
          </cell>
        </row>
        <row r="34">
          <cell r="C34">
            <v>420274</v>
          </cell>
          <cell r="D34" t="str">
            <v>6E01000744</v>
          </cell>
        </row>
        <row r="35">
          <cell r="C35">
            <v>400156</v>
          </cell>
          <cell r="D35" t="str">
            <v>6E01000752</v>
          </cell>
        </row>
        <row r="36">
          <cell r="C36">
            <v>400160</v>
          </cell>
          <cell r="D36" t="str">
            <v>6E01000753</v>
          </cell>
        </row>
        <row r="37">
          <cell r="C37">
            <v>371512</v>
          </cell>
          <cell r="D37" t="str">
            <v>6E01000762</v>
          </cell>
        </row>
        <row r="38">
          <cell r="C38">
            <v>420015</v>
          </cell>
          <cell r="D38" t="str">
            <v>6E01000765</v>
          </cell>
        </row>
        <row r="39">
          <cell r="C39">
            <v>420273</v>
          </cell>
          <cell r="D39" t="str">
            <v>6E01000766</v>
          </cell>
        </row>
        <row r="40">
          <cell r="C40">
            <v>420279</v>
          </cell>
          <cell r="D40" t="str">
            <v>6E01000767</v>
          </cell>
        </row>
        <row r="41">
          <cell r="C41">
            <v>371528</v>
          </cell>
          <cell r="D41" t="str">
            <v>6E01000769</v>
          </cell>
        </row>
        <row r="42">
          <cell r="C42">
            <v>371715</v>
          </cell>
          <cell r="D42" t="str">
            <v>6E01000771</v>
          </cell>
        </row>
        <row r="43">
          <cell r="C43">
            <v>371717</v>
          </cell>
          <cell r="D43" t="str">
            <v>6E01000772</v>
          </cell>
        </row>
        <row r="44">
          <cell r="C44">
            <v>371870</v>
          </cell>
          <cell r="D44" t="str">
            <v>6E01000774</v>
          </cell>
        </row>
        <row r="45">
          <cell r="C45">
            <v>371871</v>
          </cell>
          <cell r="D45" t="str">
            <v>6E01000775</v>
          </cell>
        </row>
        <row r="46">
          <cell r="C46">
            <v>950093</v>
          </cell>
          <cell r="D46" t="str">
            <v>6E01000778</v>
          </cell>
        </row>
        <row r="47">
          <cell r="C47">
            <v>370678</v>
          </cell>
          <cell r="D47" t="str">
            <v>6E01000779</v>
          </cell>
        </row>
        <row r="48">
          <cell r="C48">
            <v>371868</v>
          </cell>
          <cell r="D48" t="str">
            <v>6E01000780</v>
          </cell>
        </row>
        <row r="49">
          <cell r="C49">
            <v>951026</v>
          </cell>
          <cell r="D49" t="str">
            <v>6E01000781</v>
          </cell>
        </row>
        <row r="50">
          <cell r="C50">
            <v>470179</v>
          </cell>
          <cell r="D50" t="str">
            <v>6E01000900</v>
          </cell>
        </row>
        <row r="51">
          <cell r="C51">
            <v>470183</v>
          </cell>
          <cell r="D51" t="str">
            <v>6E01000901</v>
          </cell>
        </row>
        <row r="52">
          <cell r="C52">
            <v>470184</v>
          </cell>
          <cell r="D52" t="str">
            <v>6E01000902</v>
          </cell>
        </row>
        <row r="53">
          <cell r="C53">
            <v>470172</v>
          </cell>
          <cell r="D53" t="str">
            <v>6E01000903</v>
          </cell>
        </row>
        <row r="54">
          <cell r="C54">
            <v>470205</v>
          </cell>
          <cell r="D54" t="str">
            <v>6E01000904</v>
          </cell>
        </row>
        <row r="55">
          <cell r="C55">
            <v>470344</v>
          </cell>
          <cell r="D55" t="str">
            <v>6E01000905</v>
          </cell>
        </row>
        <row r="56">
          <cell r="C56">
            <v>470171</v>
          </cell>
          <cell r="D56" t="str">
            <v>6E01000906</v>
          </cell>
        </row>
        <row r="57">
          <cell r="C57">
            <v>470327</v>
          </cell>
          <cell r="D57" t="str">
            <v>6E01000907</v>
          </cell>
        </row>
        <row r="58">
          <cell r="C58">
            <v>470230</v>
          </cell>
          <cell r="D58" t="str">
            <v>6E01000908</v>
          </cell>
        </row>
        <row r="59">
          <cell r="C59">
            <v>470006</v>
          </cell>
          <cell r="D59" t="str">
            <v>6E01000909</v>
          </cell>
        </row>
        <row r="60">
          <cell r="C60">
            <v>470309</v>
          </cell>
          <cell r="D60" t="str">
            <v>6E01000910</v>
          </cell>
        </row>
        <row r="61">
          <cell r="C61">
            <v>470093</v>
          </cell>
          <cell r="D61" t="str">
            <v>6E01000911</v>
          </cell>
        </row>
        <row r="62">
          <cell r="C62">
            <v>470207</v>
          </cell>
          <cell r="D62" t="str">
            <v>6E01000912</v>
          </cell>
        </row>
        <row r="63">
          <cell r="C63">
            <v>470048</v>
          </cell>
          <cell r="D63" t="str">
            <v>6E01000913</v>
          </cell>
        </row>
        <row r="64">
          <cell r="C64">
            <v>470347</v>
          </cell>
          <cell r="D64" t="str">
            <v>6E01000914</v>
          </cell>
        </row>
        <row r="65">
          <cell r="C65">
            <v>470318</v>
          </cell>
          <cell r="D65" t="str">
            <v>6E01000915</v>
          </cell>
        </row>
        <row r="66">
          <cell r="C66">
            <v>470001</v>
          </cell>
          <cell r="D66" t="str">
            <v>6E01000916</v>
          </cell>
        </row>
        <row r="67">
          <cell r="C67">
            <v>470181</v>
          </cell>
          <cell r="D67" t="str">
            <v>6E01000917</v>
          </cell>
        </row>
        <row r="68">
          <cell r="C68">
            <v>470246</v>
          </cell>
          <cell r="D68" t="str">
            <v>6E01000918</v>
          </cell>
        </row>
        <row r="69">
          <cell r="C69">
            <v>470249</v>
          </cell>
          <cell r="D69" t="str">
            <v>6E01000919</v>
          </cell>
        </row>
        <row r="70">
          <cell r="C70">
            <v>470033</v>
          </cell>
          <cell r="D70" t="str">
            <v>6E01000920</v>
          </cell>
        </row>
        <row r="71">
          <cell r="C71">
            <v>470215</v>
          </cell>
          <cell r="D71" t="str">
            <v>6E01000921</v>
          </cell>
        </row>
        <row r="72">
          <cell r="C72">
            <v>470015</v>
          </cell>
          <cell r="D72" t="str">
            <v>6E01000922</v>
          </cell>
        </row>
        <row r="73">
          <cell r="C73">
            <v>470341</v>
          </cell>
          <cell r="D73" t="str">
            <v>6E01000923</v>
          </cell>
        </row>
        <row r="74">
          <cell r="C74">
            <v>470361</v>
          </cell>
          <cell r="D74" t="str">
            <v>6E01000925</v>
          </cell>
        </row>
        <row r="75">
          <cell r="C75">
            <v>470002</v>
          </cell>
          <cell r="D75" t="str">
            <v>6E01000926</v>
          </cell>
        </row>
        <row r="76">
          <cell r="C76">
            <v>470004</v>
          </cell>
          <cell r="D76" t="str">
            <v>6E01000927</v>
          </cell>
        </row>
        <row r="77">
          <cell r="C77">
            <v>470008</v>
          </cell>
          <cell r="D77" t="str">
            <v>6E01000928</v>
          </cell>
        </row>
        <row r="78">
          <cell r="C78">
            <v>470009</v>
          </cell>
          <cell r="D78" t="str">
            <v>6E01000929</v>
          </cell>
        </row>
        <row r="79">
          <cell r="C79">
            <v>470383</v>
          </cell>
          <cell r="D79" t="str">
            <v>6E01000932</v>
          </cell>
        </row>
        <row r="80">
          <cell r="C80">
            <v>470384</v>
          </cell>
          <cell r="D80" t="str">
            <v>6E01000933</v>
          </cell>
        </row>
        <row r="81">
          <cell r="C81">
            <v>470380</v>
          </cell>
          <cell r="D81" t="str">
            <v>6E01000938</v>
          </cell>
        </row>
        <row r="82">
          <cell r="C82">
            <v>470381</v>
          </cell>
          <cell r="D82" t="str">
            <v>6E01000939</v>
          </cell>
        </row>
        <row r="83">
          <cell r="C83">
            <v>480275</v>
          </cell>
          <cell r="D83" t="str">
            <v>6E01000942</v>
          </cell>
        </row>
        <row r="84">
          <cell r="C84">
            <v>470049</v>
          </cell>
          <cell r="D84" t="str">
            <v>6E01000943</v>
          </cell>
        </row>
        <row r="85">
          <cell r="C85">
            <v>470194</v>
          </cell>
          <cell r="D85" t="str">
            <v>6E01000944</v>
          </cell>
        </row>
        <row r="86">
          <cell r="C86">
            <v>470007</v>
          </cell>
          <cell r="D86" t="str">
            <v>6E01000945</v>
          </cell>
        </row>
        <row r="87">
          <cell r="C87">
            <v>470296</v>
          </cell>
          <cell r="D87" t="str">
            <v>6E01000946</v>
          </cell>
        </row>
        <row r="88">
          <cell r="C88">
            <v>470190</v>
          </cell>
          <cell r="D88" t="str">
            <v>6E01000947</v>
          </cell>
        </row>
        <row r="89">
          <cell r="C89">
            <v>470036</v>
          </cell>
          <cell r="D89" t="str">
            <v>6E01000948</v>
          </cell>
        </row>
        <row r="90">
          <cell r="C90">
            <v>470400</v>
          </cell>
          <cell r="D90" t="str">
            <v>6E01000949</v>
          </cell>
        </row>
        <row r="91">
          <cell r="C91">
            <v>470401</v>
          </cell>
          <cell r="D91" t="str">
            <v>6E01000950</v>
          </cell>
        </row>
        <row r="92">
          <cell r="C92">
            <v>470375</v>
          </cell>
          <cell r="D92" t="str">
            <v>6E01000952</v>
          </cell>
        </row>
        <row r="93">
          <cell r="C93">
            <v>470376</v>
          </cell>
          <cell r="D93" t="str">
            <v>6E01000953</v>
          </cell>
        </row>
        <row r="94">
          <cell r="C94">
            <v>470389</v>
          </cell>
          <cell r="D94" t="str">
            <v>6E01000954</v>
          </cell>
        </row>
        <row r="95">
          <cell r="C95">
            <v>470390</v>
          </cell>
          <cell r="D95" t="str">
            <v>6E01000955</v>
          </cell>
        </row>
        <row r="96">
          <cell r="C96">
            <v>470396</v>
          </cell>
          <cell r="D96" t="str">
            <v>6E01000956</v>
          </cell>
        </row>
        <row r="97">
          <cell r="C97">
            <v>470395</v>
          </cell>
          <cell r="D97" t="str">
            <v>6E01000957</v>
          </cell>
        </row>
        <row r="98">
          <cell r="C98">
            <v>470359</v>
          </cell>
          <cell r="D98" t="str">
            <v>6E01000970</v>
          </cell>
        </row>
        <row r="99">
          <cell r="C99">
            <v>470360</v>
          </cell>
          <cell r="D99" t="str">
            <v>6E01000971</v>
          </cell>
        </row>
        <row r="100">
          <cell r="C100">
            <v>480460</v>
          </cell>
          <cell r="D100" t="str">
            <v>6E01001266</v>
          </cell>
        </row>
        <row r="101">
          <cell r="C101" t="str">
            <v>48360B</v>
          </cell>
          <cell r="D101" t="str">
            <v>6E01001267</v>
          </cell>
        </row>
        <row r="102">
          <cell r="C102" t="str">
            <v>48360G</v>
          </cell>
          <cell r="D102" t="str">
            <v>6E01001268</v>
          </cell>
        </row>
        <row r="103">
          <cell r="C103" t="str">
            <v>48360T</v>
          </cell>
          <cell r="D103" t="str">
            <v>6E01001269</v>
          </cell>
        </row>
        <row r="104">
          <cell r="C104" t="str">
            <v>48360W</v>
          </cell>
          <cell r="D104" t="str">
            <v>6E01001270</v>
          </cell>
        </row>
        <row r="105">
          <cell r="C105">
            <v>480422</v>
          </cell>
          <cell r="D105" t="str">
            <v>6E01001278</v>
          </cell>
        </row>
        <row r="106">
          <cell r="C106">
            <v>1804</v>
          </cell>
          <cell r="D106" t="str">
            <v>6W0C020120</v>
          </cell>
        </row>
        <row r="107">
          <cell r="C107">
            <v>471006</v>
          </cell>
          <cell r="D107" t="str">
            <v>6E01001288</v>
          </cell>
        </row>
        <row r="108">
          <cell r="C108">
            <v>471048</v>
          </cell>
          <cell r="D108" t="str">
            <v>6E01001289</v>
          </cell>
        </row>
        <row r="109">
          <cell r="C109">
            <v>471049</v>
          </cell>
          <cell r="D109" t="str">
            <v>6E01001290</v>
          </cell>
        </row>
        <row r="110">
          <cell r="C110">
            <v>471093</v>
          </cell>
          <cell r="D110" t="str">
            <v>6E01001291</v>
          </cell>
        </row>
        <row r="111">
          <cell r="C111">
            <v>471171</v>
          </cell>
          <cell r="D111" t="str">
            <v>6E01001292</v>
          </cell>
        </row>
        <row r="112">
          <cell r="C112">
            <v>471172</v>
          </cell>
          <cell r="D112" t="str">
            <v>6E01001293</v>
          </cell>
        </row>
        <row r="113">
          <cell r="C113">
            <v>471190</v>
          </cell>
          <cell r="D113" t="str">
            <v>6E01001294</v>
          </cell>
        </row>
        <row r="114">
          <cell r="C114">
            <v>471205</v>
          </cell>
          <cell r="D114" t="str">
            <v>6E01001295</v>
          </cell>
        </row>
        <row r="115">
          <cell r="C115">
            <v>471296</v>
          </cell>
          <cell r="D115" t="str">
            <v>6E01001296</v>
          </cell>
        </row>
        <row r="116">
          <cell r="C116">
            <v>471309</v>
          </cell>
          <cell r="D116" t="str">
            <v>6E01001297</v>
          </cell>
        </row>
        <row r="117">
          <cell r="C117">
            <v>471344</v>
          </cell>
          <cell r="D117" t="str">
            <v>6E01001298</v>
          </cell>
        </row>
        <row r="118">
          <cell r="C118">
            <v>471400</v>
          </cell>
          <cell r="D118" t="str">
            <v>6E01001299</v>
          </cell>
        </row>
        <row r="119">
          <cell r="C119">
            <v>471405</v>
          </cell>
          <cell r="D119" t="str">
            <v>6E01001322</v>
          </cell>
        </row>
        <row r="120">
          <cell r="C120">
            <v>371716</v>
          </cell>
          <cell r="D120" t="str">
            <v>6E01001437</v>
          </cell>
        </row>
        <row r="121">
          <cell r="C121">
            <v>470398</v>
          </cell>
          <cell r="D121" t="str">
            <v>6E01001438</v>
          </cell>
        </row>
        <row r="122">
          <cell r="C122">
            <v>470399</v>
          </cell>
          <cell r="D122" t="str">
            <v>6E01001439</v>
          </cell>
        </row>
        <row r="123">
          <cell r="C123">
            <v>480445</v>
          </cell>
          <cell r="D123" t="str">
            <v>6E01001440</v>
          </cell>
        </row>
        <row r="124">
          <cell r="C124">
            <v>480545</v>
          </cell>
          <cell r="D124" t="str">
            <v>6E01001441</v>
          </cell>
        </row>
        <row r="125">
          <cell r="C125" t="str">
            <v>48345B</v>
          </cell>
          <cell r="D125" t="str">
            <v>6E01001442</v>
          </cell>
        </row>
        <row r="126">
          <cell r="C126" t="str">
            <v>48345G</v>
          </cell>
          <cell r="D126" t="str">
            <v>6E01001443</v>
          </cell>
        </row>
        <row r="127">
          <cell r="C127" t="str">
            <v>48345M</v>
          </cell>
          <cell r="D127" t="str">
            <v>6E01001444</v>
          </cell>
        </row>
        <row r="128">
          <cell r="C128" t="str">
            <v>48345T</v>
          </cell>
          <cell r="D128" t="str">
            <v>6E01001445</v>
          </cell>
        </row>
        <row r="129">
          <cell r="C129" t="str">
            <v>48345W</v>
          </cell>
          <cell r="D129" t="str">
            <v>6E01001446</v>
          </cell>
        </row>
        <row r="130">
          <cell r="C130">
            <v>480299</v>
          </cell>
          <cell r="D130" t="str">
            <v>6E01001447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N191"/>
  <sheetViews>
    <sheetView tabSelected="1" workbookViewId="0">
      <selection activeCell="A2" sqref="A2"/>
    </sheetView>
  </sheetViews>
  <sheetFormatPr defaultColWidth="44.125" defaultRowHeight="12.75" x14ac:dyDescent="0.2"/>
  <cols>
    <col min="1" max="1" width="12" style="4" bestFit="1" customWidth="1"/>
    <col min="2" max="2" width="29.5" style="4" bestFit="1" customWidth="1"/>
    <col min="3" max="3" width="6.75" style="6" bestFit="1" customWidth="1"/>
    <col min="4" max="4" width="39.625" style="4" bestFit="1" customWidth="1"/>
    <col min="5" max="5" width="33.75" style="4" bestFit="1" customWidth="1"/>
    <col min="6" max="6" width="5.75" style="4" bestFit="1" customWidth="1"/>
    <col min="7" max="7" width="18.25" style="4" bestFit="1" customWidth="1"/>
    <col min="8" max="8" width="19.125" style="4" bestFit="1" customWidth="1"/>
    <col min="9" max="9" width="10.625" style="4" bestFit="1" customWidth="1"/>
    <col min="10" max="10" width="9.5" style="4" bestFit="1" customWidth="1"/>
    <col min="11" max="11" width="6.625" style="4" bestFit="1" customWidth="1"/>
    <col min="12" max="12" width="12.25" style="4" bestFit="1" customWidth="1"/>
    <col min="13" max="13" width="11.5" style="4" bestFit="1" customWidth="1"/>
    <col min="14" max="14" width="22.5" style="4" customWidth="1"/>
    <col min="15" max="16384" width="44.125" style="4"/>
  </cols>
  <sheetData>
    <row r="1" spans="1:14" x14ac:dyDescent="0.2">
      <c r="A1" s="1" t="s">
        <v>178</v>
      </c>
      <c r="B1" s="3" t="s">
        <v>177</v>
      </c>
      <c r="C1" s="2" t="s">
        <v>176</v>
      </c>
      <c r="D1" s="1" t="s">
        <v>175</v>
      </c>
      <c r="E1" s="1" t="s">
        <v>174</v>
      </c>
      <c r="F1" s="1" t="s">
        <v>173</v>
      </c>
      <c r="G1" s="1" t="s">
        <v>172</v>
      </c>
      <c r="H1" s="3" t="s">
        <v>171</v>
      </c>
      <c r="I1" s="3" t="s">
        <v>170</v>
      </c>
      <c r="J1" s="7" t="s">
        <v>186</v>
      </c>
      <c r="K1" s="7" t="s">
        <v>187</v>
      </c>
      <c r="L1" s="7" t="s">
        <v>188</v>
      </c>
      <c r="M1" s="7" t="s">
        <v>189</v>
      </c>
      <c r="N1" s="7" t="s">
        <v>193</v>
      </c>
    </row>
    <row r="2" spans="1:14" x14ac:dyDescent="0.2">
      <c r="A2" s="5" t="s">
        <v>167</v>
      </c>
      <c r="B2" s="1" t="s">
        <v>230</v>
      </c>
      <c r="C2" s="2">
        <v>371716</v>
      </c>
      <c r="D2" s="5" t="s">
        <v>184</v>
      </c>
      <c r="E2" s="5" t="s">
        <v>185</v>
      </c>
      <c r="F2" s="5" t="s">
        <v>3</v>
      </c>
      <c r="G2" s="5" t="s">
        <v>92</v>
      </c>
      <c r="H2" s="5" t="s">
        <v>194</v>
      </c>
      <c r="I2" s="3" t="str">
        <f t="shared" ref="I2:I16" si="0">MID(H2,FIND("第",H2)+1,FIND("號",H2)-1-FIND("第",H2))</f>
        <v>035493</v>
      </c>
      <c r="J2" s="8" t="str">
        <f>VLOOKUP(C2,[1]物品主檔!$C:$D,2,0)</f>
        <v>6E01001437</v>
      </c>
      <c r="K2" s="8" t="s">
        <v>192</v>
      </c>
      <c r="L2" s="9" t="s">
        <v>192</v>
      </c>
      <c r="M2" s="9" t="s">
        <v>192</v>
      </c>
      <c r="N2" s="9" t="s">
        <v>231</v>
      </c>
    </row>
    <row r="3" spans="1:14" x14ac:dyDescent="0.2">
      <c r="A3" s="5" t="s">
        <v>167</v>
      </c>
      <c r="B3" s="1" t="s">
        <v>230</v>
      </c>
      <c r="C3" s="2">
        <v>371870</v>
      </c>
      <c r="D3" s="5" t="s">
        <v>169</v>
      </c>
      <c r="E3" s="5" t="s">
        <v>168</v>
      </c>
      <c r="F3" s="5" t="s">
        <v>3</v>
      </c>
      <c r="G3" s="5" t="s">
        <v>92</v>
      </c>
      <c r="H3" s="5" t="s">
        <v>194</v>
      </c>
      <c r="I3" s="3" t="str">
        <f t="shared" si="0"/>
        <v>035493</v>
      </c>
      <c r="J3" s="8" t="str">
        <f>VLOOKUP(C3,[1]物品主檔!$C:$D,2,0)</f>
        <v>6E01000774</v>
      </c>
      <c r="K3" s="8" t="s">
        <v>192</v>
      </c>
      <c r="L3" s="9" t="s">
        <v>192</v>
      </c>
      <c r="M3" s="9" t="s">
        <v>192</v>
      </c>
      <c r="N3" s="9" t="s">
        <v>231</v>
      </c>
    </row>
    <row r="4" spans="1:14" x14ac:dyDescent="0.2">
      <c r="A4" s="5" t="s">
        <v>195</v>
      </c>
      <c r="B4" s="1" t="s">
        <v>230</v>
      </c>
      <c r="C4" s="2">
        <v>400156</v>
      </c>
      <c r="D4" s="5" t="s">
        <v>196</v>
      </c>
      <c r="E4" s="5" t="s">
        <v>197</v>
      </c>
      <c r="F4" s="5" t="s">
        <v>3</v>
      </c>
      <c r="G4" s="5" t="s">
        <v>102</v>
      </c>
      <c r="H4" s="5" t="s">
        <v>198</v>
      </c>
      <c r="I4" s="3" t="str">
        <f t="shared" si="0"/>
        <v>007766</v>
      </c>
      <c r="J4" s="8" t="str">
        <f>VLOOKUP(C4,[1]物品主檔!$C:$D,2,0)</f>
        <v>6E01000752</v>
      </c>
      <c r="K4" s="8" t="s">
        <v>192</v>
      </c>
      <c r="L4" s="9" t="s">
        <v>192</v>
      </c>
      <c r="M4" s="9" t="s">
        <v>192</v>
      </c>
      <c r="N4" s="9" t="s">
        <v>231</v>
      </c>
    </row>
    <row r="5" spans="1:14" x14ac:dyDescent="0.2">
      <c r="A5" s="5" t="s">
        <v>195</v>
      </c>
      <c r="B5" s="1" t="s">
        <v>230</v>
      </c>
      <c r="C5" s="2">
        <v>400160</v>
      </c>
      <c r="D5" s="5" t="s">
        <v>199</v>
      </c>
      <c r="E5" s="5" t="s">
        <v>200</v>
      </c>
      <c r="F5" s="5" t="s">
        <v>3</v>
      </c>
      <c r="G5" s="5" t="s">
        <v>102</v>
      </c>
      <c r="H5" s="5" t="s">
        <v>201</v>
      </c>
      <c r="I5" s="3" t="str">
        <f t="shared" si="0"/>
        <v>023263</v>
      </c>
      <c r="J5" s="8" t="str">
        <f>VLOOKUP(C5,[1]物品主檔!$C:$D,2,0)</f>
        <v>6E01000753</v>
      </c>
      <c r="K5" s="8" t="s">
        <v>192</v>
      </c>
      <c r="L5" s="9" t="s">
        <v>192</v>
      </c>
      <c r="M5" s="9" t="s">
        <v>192</v>
      </c>
      <c r="N5" s="9" t="s">
        <v>231</v>
      </c>
    </row>
    <row r="6" spans="1:14" x14ac:dyDescent="0.2">
      <c r="A6" s="5" t="s">
        <v>167</v>
      </c>
      <c r="B6" s="1" t="s">
        <v>230</v>
      </c>
      <c r="C6" s="2">
        <v>400180</v>
      </c>
      <c r="D6" s="5" t="s">
        <v>166</v>
      </c>
      <c r="E6" s="5" t="s">
        <v>165</v>
      </c>
      <c r="F6" s="5" t="s">
        <v>3</v>
      </c>
      <c r="G6" s="5" t="s">
        <v>102</v>
      </c>
      <c r="H6" s="5" t="s">
        <v>164</v>
      </c>
      <c r="I6" s="3" t="str">
        <f t="shared" si="0"/>
        <v>026172</v>
      </c>
      <c r="J6" s="8" t="str">
        <f>VLOOKUP(C6,[1]物品主檔!$C:$D,2,0)</f>
        <v>6E01000729</v>
      </c>
      <c r="K6" s="8" t="s">
        <v>192</v>
      </c>
      <c r="L6" s="9" t="s">
        <v>192</v>
      </c>
      <c r="M6" s="9" t="s">
        <v>192</v>
      </c>
      <c r="N6" s="9" t="s">
        <v>231</v>
      </c>
    </row>
    <row r="7" spans="1:14" x14ac:dyDescent="0.2">
      <c r="A7" s="5" t="s">
        <v>7</v>
      </c>
      <c r="B7" s="1" t="s">
        <v>230</v>
      </c>
      <c r="C7" s="2">
        <v>470001</v>
      </c>
      <c r="D7" s="5" t="s">
        <v>163</v>
      </c>
      <c r="E7" s="5" t="s">
        <v>162</v>
      </c>
      <c r="F7" s="5" t="s">
        <v>48</v>
      </c>
      <c r="G7" s="5" t="s">
        <v>81</v>
      </c>
      <c r="H7" s="5" t="s">
        <v>0</v>
      </c>
      <c r="I7" s="3" t="str">
        <f t="shared" si="0"/>
        <v>034728</v>
      </c>
      <c r="J7" s="8" t="str">
        <f>VLOOKUP(C7,[1]物品主檔!$C:$D,2,0)</f>
        <v>6E01000916</v>
      </c>
      <c r="K7" s="8" t="s">
        <v>192</v>
      </c>
      <c r="L7" s="9" t="s">
        <v>192</v>
      </c>
      <c r="M7" s="9" t="s">
        <v>192</v>
      </c>
      <c r="N7" s="9" t="s">
        <v>231</v>
      </c>
    </row>
    <row r="8" spans="1:14" x14ac:dyDescent="0.2">
      <c r="A8" s="5" t="str">
        <f>A7</f>
        <v>Xi</v>
      </c>
      <c r="B8" s="1" t="s">
        <v>230</v>
      </c>
      <c r="C8" s="2">
        <f t="shared" ref="C8:G8" si="1">C7</f>
        <v>470001</v>
      </c>
      <c r="D8" s="5" t="str">
        <f t="shared" si="1"/>
        <v>da Vinci Xi Potts Scissors</v>
      </c>
      <c r="E8" s="5" t="str">
        <f t="shared" si="1"/>
        <v>da Vinci Xi 尖型剪刀</v>
      </c>
      <c r="F8" s="5" t="str">
        <f t="shared" si="1"/>
        <v>支</v>
      </c>
      <c r="G8" s="5" t="str">
        <f t="shared" si="1"/>
        <v>10次</v>
      </c>
      <c r="H8" s="5" t="s">
        <v>190</v>
      </c>
      <c r="I8" s="3" t="str">
        <f t="shared" si="0"/>
        <v>035164</v>
      </c>
      <c r="J8" s="8" t="str">
        <f>VLOOKUP(C8,[1]物品主檔!$C:$D,2,0)</f>
        <v>6E01000916</v>
      </c>
      <c r="K8" s="8" t="s">
        <v>192</v>
      </c>
      <c r="L8" s="9" t="s">
        <v>192</v>
      </c>
      <c r="M8" s="9" t="s">
        <v>192</v>
      </c>
      <c r="N8" s="9" t="s">
        <v>231</v>
      </c>
    </row>
    <row r="9" spans="1:14" x14ac:dyDescent="0.2">
      <c r="A9" s="5" t="str">
        <f>A8</f>
        <v>Xi</v>
      </c>
      <c r="B9" s="1" t="s">
        <v>230</v>
      </c>
      <c r="C9" s="2">
        <f t="shared" ref="C9" si="2">C8</f>
        <v>470001</v>
      </c>
      <c r="D9" s="5" t="str">
        <f t="shared" ref="D9" si="3">D8</f>
        <v>da Vinci Xi Potts Scissors</v>
      </c>
      <c r="E9" s="5" t="str">
        <f t="shared" ref="E9" si="4">E8</f>
        <v>da Vinci Xi 尖型剪刀</v>
      </c>
      <c r="F9" s="5" t="str">
        <f t="shared" ref="F9" si="5">F8</f>
        <v>支</v>
      </c>
      <c r="G9" s="5" t="str">
        <f t="shared" ref="G9" si="6">G8</f>
        <v>10次</v>
      </c>
      <c r="H9" s="5" t="s">
        <v>202</v>
      </c>
      <c r="I9" s="3" t="str">
        <f t="shared" si="0"/>
        <v>028222</v>
      </c>
      <c r="J9" s="8" t="str">
        <f>VLOOKUP(C9,[1]物品主檔!$C:$D,2,0)</f>
        <v>6E01000916</v>
      </c>
      <c r="K9" s="8" t="s">
        <v>192</v>
      </c>
      <c r="L9" s="9" t="s">
        <v>192</v>
      </c>
      <c r="M9" s="9" t="s">
        <v>192</v>
      </c>
      <c r="N9" s="9" t="s">
        <v>231</v>
      </c>
    </row>
    <row r="10" spans="1:14" x14ac:dyDescent="0.2">
      <c r="A10" s="5" t="s">
        <v>7</v>
      </c>
      <c r="B10" s="1" t="s">
        <v>230</v>
      </c>
      <c r="C10" s="2">
        <v>470002</v>
      </c>
      <c r="D10" s="5" t="s">
        <v>161</v>
      </c>
      <c r="E10" s="5" t="s">
        <v>160</v>
      </c>
      <c r="F10" s="5" t="s">
        <v>3</v>
      </c>
      <c r="G10" s="5" t="s">
        <v>83</v>
      </c>
      <c r="H10" s="5" t="s">
        <v>151</v>
      </c>
      <c r="I10" s="3" t="str">
        <f t="shared" si="0"/>
        <v>027652</v>
      </c>
      <c r="J10" s="8" t="str">
        <f>VLOOKUP(C10,[1]物品主檔!$C:$D,2,0)</f>
        <v>6E01000926</v>
      </c>
      <c r="K10" s="8" t="s">
        <v>192</v>
      </c>
      <c r="L10" s="9" t="s">
        <v>192</v>
      </c>
      <c r="M10" s="9" t="s">
        <v>192</v>
      </c>
      <c r="N10" s="9" t="s">
        <v>231</v>
      </c>
    </row>
    <row r="11" spans="1:14" x14ac:dyDescent="0.2">
      <c r="A11" s="5" t="s">
        <v>7</v>
      </c>
      <c r="B11" s="1" t="s">
        <v>230</v>
      </c>
      <c r="C11" s="2">
        <v>470004</v>
      </c>
      <c r="D11" s="5" t="s">
        <v>159</v>
      </c>
      <c r="E11" s="5" t="s">
        <v>158</v>
      </c>
      <c r="F11" s="5" t="s">
        <v>3</v>
      </c>
      <c r="G11" s="5" t="s">
        <v>83</v>
      </c>
      <c r="H11" s="5" t="s">
        <v>151</v>
      </c>
      <c r="I11" s="3" t="str">
        <f t="shared" si="0"/>
        <v>027652</v>
      </c>
      <c r="J11" s="8" t="str">
        <f>VLOOKUP(C11,[1]物品主檔!$C:$D,2,0)</f>
        <v>6E01000927</v>
      </c>
      <c r="K11" s="8" t="s">
        <v>192</v>
      </c>
      <c r="L11" s="9" t="s">
        <v>192</v>
      </c>
      <c r="M11" s="9" t="s">
        <v>192</v>
      </c>
      <c r="N11" s="9" t="s">
        <v>231</v>
      </c>
    </row>
    <row r="12" spans="1:14" x14ac:dyDescent="0.2">
      <c r="A12" s="5" t="s">
        <v>203</v>
      </c>
      <c r="B12" s="1" t="s">
        <v>230</v>
      </c>
      <c r="C12" s="2">
        <v>470006</v>
      </c>
      <c r="D12" s="5" t="s">
        <v>204</v>
      </c>
      <c r="E12" s="5" t="s">
        <v>205</v>
      </c>
      <c r="F12" s="5" t="s">
        <v>48</v>
      </c>
      <c r="G12" s="5" t="s">
        <v>81</v>
      </c>
      <c r="H12" s="5" t="s">
        <v>0</v>
      </c>
      <c r="I12" s="3" t="str">
        <f t="shared" si="0"/>
        <v>034728</v>
      </c>
      <c r="J12" s="8" t="str">
        <f>VLOOKUP(C12,[1]物品主檔!$C:$D,2,0)</f>
        <v>6E01000909</v>
      </c>
      <c r="K12" s="8" t="s">
        <v>192</v>
      </c>
      <c r="L12" s="9" t="s">
        <v>192</v>
      </c>
      <c r="M12" s="9" t="s">
        <v>192</v>
      </c>
      <c r="N12" s="9" t="s">
        <v>231</v>
      </c>
    </row>
    <row r="13" spans="1:14" x14ac:dyDescent="0.2">
      <c r="A13" s="5" t="str">
        <f t="shared" ref="A13:A14" si="7">A12</f>
        <v>Xi-NEUP</v>
      </c>
      <c r="B13" s="1" t="s">
        <v>230</v>
      </c>
      <c r="C13" s="2">
        <f t="shared" ref="C13:C14" si="8">C12</f>
        <v>470006</v>
      </c>
      <c r="D13" s="5" t="str">
        <f t="shared" ref="D13:D14" si="9">D12</f>
        <v>da Vinci Xi Large Needle Driver</v>
      </c>
      <c r="E13" s="5" t="str">
        <f t="shared" ref="E13:E14" si="10">E12</f>
        <v>da Vinci Xi 夾針器</v>
      </c>
      <c r="F13" s="5" t="str">
        <f t="shared" ref="F13:F14" si="11">F12</f>
        <v>支</v>
      </c>
      <c r="G13" s="5" t="str">
        <f t="shared" ref="G13:G14" si="12">G12</f>
        <v>10次</v>
      </c>
      <c r="H13" s="5" t="s">
        <v>190</v>
      </c>
      <c r="I13" s="3" t="str">
        <f t="shared" si="0"/>
        <v>035164</v>
      </c>
      <c r="J13" s="8" t="str">
        <f>VLOOKUP(C13,[1]物品主檔!$C:$D,2,0)</f>
        <v>6E01000909</v>
      </c>
      <c r="K13" s="8" t="s">
        <v>192</v>
      </c>
      <c r="L13" s="9" t="s">
        <v>192</v>
      </c>
      <c r="M13" s="9" t="s">
        <v>192</v>
      </c>
      <c r="N13" s="9" t="s">
        <v>231</v>
      </c>
    </row>
    <row r="14" spans="1:14" x14ac:dyDescent="0.2">
      <c r="A14" s="5" t="str">
        <f t="shared" si="7"/>
        <v>Xi-NEUP</v>
      </c>
      <c r="B14" s="1" t="s">
        <v>230</v>
      </c>
      <c r="C14" s="2">
        <f t="shared" si="8"/>
        <v>470006</v>
      </c>
      <c r="D14" s="5" t="str">
        <f t="shared" si="9"/>
        <v>da Vinci Xi Large Needle Driver</v>
      </c>
      <c r="E14" s="5" t="str">
        <f t="shared" si="10"/>
        <v>da Vinci Xi 夾針器</v>
      </c>
      <c r="F14" s="5" t="str">
        <f t="shared" si="11"/>
        <v>支</v>
      </c>
      <c r="G14" s="5" t="str">
        <f t="shared" si="12"/>
        <v>10次</v>
      </c>
      <c r="H14" s="5" t="s">
        <v>202</v>
      </c>
      <c r="I14" s="3" t="str">
        <f t="shared" si="0"/>
        <v>028222</v>
      </c>
      <c r="J14" s="8" t="str">
        <f>VLOOKUP(C14,[1]物品主檔!$C:$D,2,0)</f>
        <v>6E01000909</v>
      </c>
      <c r="K14" s="8" t="s">
        <v>192</v>
      </c>
      <c r="L14" s="9" t="s">
        <v>192</v>
      </c>
      <c r="M14" s="9" t="s">
        <v>192</v>
      </c>
      <c r="N14" s="9" t="s">
        <v>231</v>
      </c>
    </row>
    <row r="15" spans="1:14" x14ac:dyDescent="0.2">
      <c r="A15" s="5" t="s">
        <v>7</v>
      </c>
      <c r="B15" s="1" t="s">
        <v>230</v>
      </c>
      <c r="C15" s="2">
        <v>470007</v>
      </c>
      <c r="D15" s="5" t="s">
        <v>157</v>
      </c>
      <c r="E15" s="5" t="s">
        <v>156</v>
      </c>
      <c r="F15" s="5" t="s">
        <v>48</v>
      </c>
      <c r="G15" s="5" t="s">
        <v>81</v>
      </c>
      <c r="H15" s="5" t="s">
        <v>0</v>
      </c>
      <c r="I15" s="3" t="str">
        <f t="shared" si="0"/>
        <v>034728</v>
      </c>
      <c r="J15" s="8" t="str">
        <f>VLOOKUP(C15,[1]物品主檔!$C:$D,2,0)</f>
        <v>6E01000945</v>
      </c>
      <c r="K15" s="8" t="s">
        <v>192</v>
      </c>
      <c r="L15" s="9" t="s">
        <v>192</v>
      </c>
      <c r="M15" s="9" t="s">
        <v>192</v>
      </c>
      <c r="N15" s="9" t="s">
        <v>231</v>
      </c>
    </row>
    <row r="16" spans="1:14" x14ac:dyDescent="0.2">
      <c r="A16" s="5" t="str">
        <f t="shared" ref="A16:A17" si="13">A15</f>
        <v>Xi</v>
      </c>
      <c r="B16" s="1" t="s">
        <v>230</v>
      </c>
      <c r="C16" s="2">
        <f t="shared" ref="C16:C17" si="14">C15</f>
        <v>470007</v>
      </c>
      <c r="D16" s="5" t="str">
        <f t="shared" ref="D16:D17" si="15">D15</f>
        <v>da Vinci Xi Round Tip Scissors</v>
      </c>
      <c r="E16" s="5" t="str">
        <f t="shared" ref="E16:E17" si="16">E15</f>
        <v>da Vinci Xi 圓型剪</v>
      </c>
      <c r="F16" s="5" t="str">
        <f t="shared" ref="F16:F17" si="17">F15</f>
        <v>支</v>
      </c>
      <c r="G16" s="5" t="str">
        <f t="shared" ref="G16:G17" si="18">G15</f>
        <v>10次</v>
      </c>
      <c r="H16" s="5" t="s">
        <v>190</v>
      </c>
      <c r="I16" s="3" t="str">
        <f t="shared" si="0"/>
        <v>035164</v>
      </c>
      <c r="J16" s="8" t="str">
        <f>VLOOKUP(C16,[1]物品主檔!$C:$D,2,0)</f>
        <v>6E01000945</v>
      </c>
      <c r="K16" s="8" t="s">
        <v>192</v>
      </c>
      <c r="L16" s="9" t="s">
        <v>192</v>
      </c>
      <c r="M16" s="9" t="s">
        <v>192</v>
      </c>
      <c r="N16" s="9" t="s">
        <v>231</v>
      </c>
    </row>
    <row r="17" spans="1:14" x14ac:dyDescent="0.2">
      <c r="A17" s="5" t="str">
        <f t="shared" si="13"/>
        <v>Xi</v>
      </c>
      <c r="B17" s="1" t="s">
        <v>230</v>
      </c>
      <c r="C17" s="2">
        <f t="shared" si="14"/>
        <v>470007</v>
      </c>
      <c r="D17" s="5" t="str">
        <f t="shared" si="15"/>
        <v>da Vinci Xi Round Tip Scissors</v>
      </c>
      <c r="E17" s="5" t="str">
        <f t="shared" si="16"/>
        <v>da Vinci Xi 圓型剪</v>
      </c>
      <c r="F17" s="5" t="str">
        <f t="shared" si="17"/>
        <v>支</v>
      </c>
      <c r="G17" s="5" t="str">
        <f t="shared" si="18"/>
        <v>10次</v>
      </c>
      <c r="H17" s="5" t="s">
        <v>202</v>
      </c>
      <c r="I17" s="3" t="str">
        <f t="shared" ref="I17:I39" si="19">MID(H17,FIND("第",H17)+1,FIND("號",H17)-1-FIND("第",H17))</f>
        <v>028222</v>
      </c>
      <c r="J17" s="8" t="str">
        <f>VLOOKUP(C17,[1]物品主檔!$C:$D,2,0)</f>
        <v>6E01000945</v>
      </c>
      <c r="K17" s="8" t="s">
        <v>192</v>
      </c>
      <c r="L17" s="9" t="s">
        <v>192</v>
      </c>
      <c r="M17" s="9" t="s">
        <v>192</v>
      </c>
      <c r="N17" s="9" t="s">
        <v>231</v>
      </c>
    </row>
    <row r="18" spans="1:14" x14ac:dyDescent="0.2">
      <c r="A18" s="5" t="s">
        <v>7</v>
      </c>
      <c r="B18" s="1" t="s">
        <v>230</v>
      </c>
      <c r="C18" s="2">
        <v>470008</v>
      </c>
      <c r="D18" s="5" t="s">
        <v>155</v>
      </c>
      <c r="E18" s="5" t="s">
        <v>154</v>
      </c>
      <c r="F18" s="5" t="s">
        <v>3</v>
      </c>
      <c r="G18" s="5" t="s">
        <v>83</v>
      </c>
      <c r="H18" s="5" t="s">
        <v>151</v>
      </c>
      <c r="I18" s="3" t="str">
        <f t="shared" si="19"/>
        <v>027652</v>
      </c>
      <c r="J18" s="8" t="str">
        <f>VLOOKUP(C18,[1]物品主檔!$C:$D,2,0)</f>
        <v>6E01000928</v>
      </c>
      <c r="K18" s="8" t="s">
        <v>192</v>
      </c>
      <c r="L18" s="9" t="s">
        <v>192</v>
      </c>
      <c r="M18" s="9" t="s">
        <v>192</v>
      </c>
      <c r="N18" s="9" t="s">
        <v>231</v>
      </c>
    </row>
    <row r="19" spans="1:14" x14ac:dyDescent="0.2">
      <c r="A19" s="5" t="s">
        <v>7</v>
      </c>
      <c r="B19" s="1" t="s">
        <v>230</v>
      </c>
      <c r="C19" s="2">
        <v>470009</v>
      </c>
      <c r="D19" s="5" t="s">
        <v>153</v>
      </c>
      <c r="E19" s="5" t="s">
        <v>152</v>
      </c>
      <c r="F19" s="5" t="s">
        <v>3</v>
      </c>
      <c r="G19" s="5" t="s">
        <v>83</v>
      </c>
      <c r="H19" s="5" t="s">
        <v>151</v>
      </c>
      <c r="I19" s="3" t="str">
        <f t="shared" si="19"/>
        <v>027652</v>
      </c>
      <c r="J19" s="8" t="str">
        <f>VLOOKUP(C19,[1]物品主檔!$C:$D,2,0)</f>
        <v>6E01000929</v>
      </c>
      <c r="K19" s="8" t="s">
        <v>192</v>
      </c>
      <c r="L19" s="9" t="s">
        <v>192</v>
      </c>
      <c r="M19" s="9" t="s">
        <v>192</v>
      </c>
      <c r="N19" s="9" t="s">
        <v>231</v>
      </c>
    </row>
    <row r="20" spans="1:14" x14ac:dyDescent="0.2">
      <c r="A20" s="5" t="s">
        <v>7</v>
      </c>
      <c r="B20" s="1" t="s">
        <v>230</v>
      </c>
      <c r="C20" s="2">
        <v>470015</v>
      </c>
      <c r="D20" s="5" t="s">
        <v>150</v>
      </c>
      <c r="E20" s="5" t="s">
        <v>149</v>
      </c>
      <c r="F20" s="5" t="s">
        <v>3</v>
      </c>
      <c r="G20" s="5" t="s">
        <v>118</v>
      </c>
      <c r="H20" s="5" t="s">
        <v>117</v>
      </c>
      <c r="I20" s="3" t="str">
        <f t="shared" si="19"/>
        <v>020435</v>
      </c>
      <c r="J20" s="8" t="str">
        <f>VLOOKUP(C20,[1]物品主檔!$C:$D,2,0)</f>
        <v>6E01000922</v>
      </c>
      <c r="K20" s="8" t="s">
        <v>192</v>
      </c>
      <c r="L20" s="9" t="s">
        <v>192</v>
      </c>
      <c r="M20" s="9" t="s">
        <v>192</v>
      </c>
      <c r="N20" s="9" t="s">
        <v>231</v>
      </c>
    </row>
    <row r="21" spans="1:14" x14ac:dyDescent="0.2">
      <c r="A21" s="5" t="str">
        <f>A20</f>
        <v>Xi</v>
      </c>
      <c r="B21" s="1" t="s">
        <v>230</v>
      </c>
      <c r="C21" s="2">
        <f t="shared" ref="C21" si="20">C20</f>
        <v>470015</v>
      </c>
      <c r="D21" s="5" t="str">
        <f t="shared" ref="D21" si="21">D20</f>
        <v>da Vinci Xi Arm Drape</v>
      </c>
      <c r="E21" s="5" t="str">
        <f t="shared" ref="E21" si="22">E20</f>
        <v>da Vinci Xi 手臂無菌套</v>
      </c>
      <c r="F21" s="5" t="str">
        <f t="shared" ref="F21" si="23">F20</f>
        <v>盒</v>
      </c>
      <c r="G21" s="5" t="str">
        <f t="shared" ref="G21" si="24">G20</f>
        <v>20個</v>
      </c>
      <c r="H21" s="5" t="s">
        <v>191</v>
      </c>
      <c r="I21" s="3" t="str">
        <f t="shared" si="19"/>
        <v>022473</v>
      </c>
      <c r="J21" s="8" t="str">
        <f>VLOOKUP(C21,[1]物品主檔!$C:$D,2,0)</f>
        <v>6E01000922</v>
      </c>
      <c r="K21" s="8" t="s">
        <v>192</v>
      </c>
      <c r="L21" s="9" t="s">
        <v>192</v>
      </c>
      <c r="M21" s="9" t="s">
        <v>192</v>
      </c>
      <c r="N21" s="9" t="s">
        <v>231</v>
      </c>
    </row>
    <row r="22" spans="1:14" x14ac:dyDescent="0.2">
      <c r="A22" s="5" t="s">
        <v>7</v>
      </c>
      <c r="B22" s="1" t="s">
        <v>230</v>
      </c>
      <c r="C22" s="2">
        <v>470033</v>
      </c>
      <c r="D22" s="5" t="s">
        <v>148</v>
      </c>
      <c r="E22" s="5" t="s">
        <v>147</v>
      </c>
      <c r="F22" s="5" t="s">
        <v>48</v>
      </c>
      <c r="G22" s="5" t="s">
        <v>56</v>
      </c>
      <c r="H22" s="5" t="s">
        <v>0</v>
      </c>
      <c r="I22" s="3" t="str">
        <f t="shared" si="19"/>
        <v>034728</v>
      </c>
      <c r="J22" s="8" t="str">
        <f>VLOOKUP(C22,[1]物品主檔!$C:$D,2,0)</f>
        <v>6E01000920</v>
      </c>
      <c r="K22" s="8" t="s">
        <v>192</v>
      </c>
      <c r="L22" s="9" t="s">
        <v>192</v>
      </c>
      <c r="M22" s="9" t="s">
        <v>192</v>
      </c>
      <c r="N22" s="9" t="s">
        <v>231</v>
      </c>
    </row>
    <row r="23" spans="1:14" x14ac:dyDescent="0.2">
      <c r="A23" s="5" t="str">
        <f t="shared" ref="A23:A24" si="25">A22</f>
        <v>Xi</v>
      </c>
      <c r="B23" s="1" t="s">
        <v>230</v>
      </c>
      <c r="C23" s="2">
        <f t="shared" ref="C23:C24" si="26">C22</f>
        <v>470033</v>
      </c>
      <c r="D23" s="5" t="str">
        <f t="shared" ref="D23:D24" si="27">D22</f>
        <v>da Vinci Xi Black Diamond Micro Forceps</v>
      </c>
      <c r="E23" s="5" t="str">
        <f t="shared" ref="E23:E24" si="28">E22</f>
        <v>da Vinci Xi 迷你鉗子</v>
      </c>
      <c r="F23" s="5" t="str">
        <f t="shared" ref="F23:F24" si="29">F22</f>
        <v>支</v>
      </c>
      <c r="G23" s="5" t="str">
        <f t="shared" ref="G23:G24" si="30">G22</f>
        <v>15次</v>
      </c>
      <c r="H23" s="5" t="s">
        <v>190</v>
      </c>
      <c r="I23" s="3" t="str">
        <f t="shared" si="19"/>
        <v>035164</v>
      </c>
      <c r="J23" s="8" t="str">
        <f>VLOOKUP(C23,[1]物品主檔!$C:$D,2,0)</f>
        <v>6E01000920</v>
      </c>
      <c r="K23" s="8" t="s">
        <v>192</v>
      </c>
      <c r="L23" s="9" t="s">
        <v>192</v>
      </c>
      <c r="M23" s="9" t="s">
        <v>192</v>
      </c>
      <c r="N23" s="9" t="s">
        <v>231</v>
      </c>
    </row>
    <row r="24" spans="1:14" x14ac:dyDescent="0.2">
      <c r="A24" s="5" t="str">
        <f t="shared" si="25"/>
        <v>Xi</v>
      </c>
      <c r="B24" s="1" t="s">
        <v>230</v>
      </c>
      <c r="C24" s="2">
        <f t="shared" si="26"/>
        <v>470033</v>
      </c>
      <c r="D24" s="5" t="str">
        <f t="shared" si="27"/>
        <v>da Vinci Xi Black Diamond Micro Forceps</v>
      </c>
      <c r="E24" s="5" t="str">
        <f t="shared" si="28"/>
        <v>da Vinci Xi 迷你鉗子</v>
      </c>
      <c r="F24" s="5" t="str">
        <f t="shared" si="29"/>
        <v>支</v>
      </c>
      <c r="G24" s="5" t="str">
        <f t="shared" si="30"/>
        <v>15次</v>
      </c>
      <c r="H24" s="5" t="s">
        <v>202</v>
      </c>
      <c r="I24" s="3" t="str">
        <f t="shared" si="19"/>
        <v>028222</v>
      </c>
      <c r="J24" s="8" t="str">
        <f>VLOOKUP(C24,[1]物品主檔!$C:$D,2,0)</f>
        <v>6E01000920</v>
      </c>
      <c r="K24" s="8" t="s">
        <v>192</v>
      </c>
      <c r="L24" s="9" t="s">
        <v>192</v>
      </c>
      <c r="M24" s="9" t="s">
        <v>192</v>
      </c>
      <c r="N24" s="9" t="s">
        <v>231</v>
      </c>
    </row>
    <row r="25" spans="1:14" x14ac:dyDescent="0.2">
      <c r="A25" s="5" t="s">
        <v>7</v>
      </c>
      <c r="B25" s="1" t="s">
        <v>230</v>
      </c>
      <c r="C25" s="2">
        <v>470036</v>
      </c>
      <c r="D25" s="5" t="s">
        <v>146</v>
      </c>
      <c r="E25" s="5" t="s">
        <v>145</v>
      </c>
      <c r="F25" s="5" t="s">
        <v>48</v>
      </c>
      <c r="G25" s="5" t="s">
        <v>81</v>
      </c>
      <c r="H25" s="5" t="s">
        <v>0</v>
      </c>
      <c r="I25" s="3" t="str">
        <f t="shared" si="19"/>
        <v>034728</v>
      </c>
      <c r="J25" s="8" t="str">
        <f>VLOOKUP(C25,[1]物品主檔!$C:$D,2,0)</f>
        <v>6E01000948</v>
      </c>
      <c r="K25" s="8" t="s">
        <v>192</v>
      </c>
      <c r="L25" s="9" t="s">
        <v>192</v>
      </c>
      <c r="M25" s="9" t="s">
        <v>192</v>
      </c>
      <c r="N25" s="9" t="s">
        <v>231</v>
      </c>
    </row>
    <row r="26" spans="1:14" x14ac:dyDescent="0.2">
      <c r="A26" s="5" t="str">
        <f t="shared" ref="A26:A27" si="31">A25</f>
        <v>Xi</v>
      </c>
      <c r="B26" s="1" t="s">
        <v>230</v>
      </c>
      <c r="C26" s="2">
        <f t="shared" ref="C26:C27" si="32">C25</f>
        <v>470036</v>
      </c>
      <c r="D26" s="5" t="str">
        <f t="shared" ref="D26:D27" si="33">D25</f>
        <v>da Vinci Xi Debakey Forceps</v>
      </c>
      <c r="E26" s="5" t="str">
        <f t="shared" ref="E26:E27" si="34">E25</f>
        <v>da Vinci Xi 狄氏鉗</v>
      </c>
      <c r="F26" s="5" t="str">
        <f t="shared" ref="F26:F27" si="35">F25</f>
        <v>支</v>
      </c>
      <c r="G26" s="5" t="str">
        <f t="shared" ref="G26:G27" si="36">G25</f>
        <v>10次</v>
      </c>
      <c r="H26" s="5" t="s">
        <v>190</v>
      </c>
      <c r="I26" s="3" t="str">
        <f t="shared" si="19"/>
        <v>035164</v>
      </c>
      <c r="J26" s="8" t="str">
        <f>VLOOKUP(C26,[1]物品主檔!$C:$D,2,0)</f>
        <v>6E01000948</v>
      </c>
      <c r="K26" s="8" t="s">
        <v>192</v>
      </c>
      <c r="L26" s="9" t="s">
        <v>192</v>
      </c>
      <c r="M26" s="9" t="s">
        <v>192</v>
      </c>
      <c r="N26" s="9" t="s">
        <v>231</v>
      </c>
    </row>
    <row r="27" spans="1:14" x14ac:dyDescent="0.2">
      <c r="A27" s="5" t="str">
        <f t="shared" si="31"/>
        <v>Xi</v>
      </c>
      <c r="B27" s="1" t="s">
        <v>230</v>
      </c>
      <c r="C27" s="2">
        <f t="shared" si="32"/>
        <v>470036</v>
      </c>
      <c r="D27" s="5" t="str">
        <f t="shared" si="33"/>
        <v>da Vinci Xi Debakey Forceps</v>
      </c>
      <c r="E27" s="5" t="str">
        <f t="shared" si="34"/>
        <v>da Vinci Xi 狄氏鉗</v>
      </c>
      <c r="F27" s="5" t="str">
        <f t="shared" si="35"/>
        <v>支</v>
      </c>
      <c r="G27" s="5" t="str">
        <f t="shared" si="36"/>
        <v>10次</v>
      </c>
      <c r="H27" s="5" t="s">
        <v>202</v>
      </c>
      <c r="I27" s="3" t="str">
        <f t="shared" si="19"/>
        <v>028222</v>
      </c>
      <c r="J27" s="8" t="str">
        <f>VLOOKUP(C27,[1]物品主檔!$C:$D,2,0)</f>
        <v>6E01000948</v>
      </c>
      <c r="K27" s="8" t="s">
        <v>192</v>
      </c>
      <c r="L27" s="9" t="s">
        <v>192</v>
      </c>
      <c r="M27" s="9" t="s">
        <v>192</v>
      </c>
      <c r="N27" s="9" t="s">
        <v>231</v>
      </c>
    </row>
    <row r="28" spans="1:14" x14ac:dyDescent="0.2">
      <c r="A28" s="5" t="s">
        <v>203</v>
      </c>
      <c r="B28" s="1" t="s">
        <v>230</v>
      </c>
      <c r="C28" s="2">
        <v>470048</v>
      </c>
      <c r="D28" s="5" t="s">
        <v>206</v>
      </c>
      <c r="E28" s="5" t="s">
        <v>207</v>
      </c>
      <c r="F28" s="5" t="s">
        <v>48</v>
      </c>
      <c r="G28" s="5" t="s">
        <v>81</v>
      </c>
      <c r="H28" s="5" t="s">
        <v>0</v>
      </c>
      <c r="I28" s="3" t="str">
        <f t="shared" si="19"/>
        <v>034728</v>
      </c>
      <c r="J28" s="8" t="str">
        <f>VLOOKUP(C28,[1]物品主檔!$C:$D,2,0)</f>
        <v>6E01000913</v>
      </c>
      <c r="K28" s="8" t="s">
        <v>192</v>
      </c>
      <c r="L28" s="9" t="s">
        <v>192</v>
      </c>
      <c r="M28" s="9" t="s">
        <v>192</v>
      </c>
      <c r="N28" s="9" t="s">
        <v>231</v>
      </c>
    </row>
    <row r="29" spans="1:14" x14ac:dyDescent="0.2">
      <c r="A29" s="5" t="str">
        <f t="shared" ref="A29:A30" si="37">A28</f>
        <v>Xi-NEUP</v>
      </c>
      <c r="B29" s="1" t="s">
        <v>230</v>
      </c>
      <c r="C29" s="2">
        <f t="shared" ref="C29:C30" si="38">C28</f>
        <v>470048</v>
      </c>
      <c r="D29" s="5" t="str">
        <f t="shared" ref="D29:D30" si="39">D28</f>
        <v>da Vinci Xi Long Tip Forceps</v>
      </c>
      <c r="E29" s="5" t="str">
        <f t="shared" ref="E29:E30" si="40">E28</f>
        <v>da Vinci Xi 長型鉗子</v>
      </c>
      <c r="F29" s="5" t="str">
        <f t="shared" ref="F29:F30" si="41">F28</f>
        <v>支</v>
      </c>
      <c r="G29" s="5" t="str">
        <f t="shared" ref="G29:G30" si="42">G28</f>
        <v>10次</v>
      </c>
      <c r="H29" s="5" t="s">
        <v>190</v>
      </c>
      <c r="I29" s="3" t="str">
        <f t="shared" si="19"/>
        <v>035164</v>
      </c>
      <c r="J29" s="8" t="str">
        <f>VLOOKUP(C29,[1]物品主檔!$C:$D,2,0)</f>
        <v>6E01000913</v>
      </c>
      <c r="K29" s="8" t="s">
        <v>192</v>
      </c>
      <c r="L29" s="9" t="s">
        <v>192</v>
      </c>
      <c r="M29" s="9" t="s">
        <v>192</v>
      </c>
      <c r="N29" s="9" t="s">
        <v>231</v>
      </c>
    </row>
    <row r="30" spans="1:14" x14ac:dyDescent="0.2">
      <c r="A30" s="5" t="str">
        <f t="shared" si="37"/>
        <v>Xi-NEUP</v>
      </c>
      <c r="B30" s="1" t="s">
        <v>230</v>
      </c>
      <c r="C30" s="2">
        <f t="shared" si="38"/>
        <v>470048</v>
      </c>
      <c r="D30" s="5" t="str">
        <f t="shared" si="39"/>
        <v>da Vinci Xi Long Tip Forceps</v>
      </c>
      <c r="E30" s="5" t="str">
        <f t="shared" si="40"/>
        <v>da Vinci Xi 長型鉗子</v>
      </c>
      <c r="F30" s="5" t="str">
        <f t="shared" si="41"/>
        <v>支</v>
      </c>
      <c r="G30" s="5" t="str">
        <f t="shared" si="42"/>
        <v>10次</v>
      </c>
      <c r="H30" s="5" t="s">
        <v>202</v>
      </c>
      <c r="I30" s="3" t="str">
        <f t="shared" si="19"/>
        <v>028222</v>
      </c>
      <c r="J30" s="8" t="str">
        <f>VLOOKUP(C30,[1]物品主檔!$C:$D,2,0)</f>
        <v>6E01000913</v>
      </c>
      <c r="K30" s="8" t="s">
        <v>192</v>
      </c>
      <c r="L30" s="9" t="s">
        <v>192</v>
      </c>
      <c r="M30" s="9" t="s">
        <v>192</v>
      </c>
      <c r="N30" s="9" t="s">
        <v>231</v>
      </c>
    </row>
    <row r="31" spans="1:14" x14ac:dyDescent="0.2">
      <c r="A31" s="5" t="s">
        <v>203</v>
      </c>
      <c r="B31" s="1" t="s">
        <v>230</v>
      </c>
      <c r="C31" s="2">
        <v>470049</v>
      </c>
      <c r="D31" s="5" t="s">
        <v>208</v>
      </c>
      <c r="E31" s="5" t="s">
        <v>209</v>
      </c>
      <c r="F31" s="5" t="s">
        <v>48</v>
      </c>
      <c r="G31" s="5" t="s">
        <v>81</v>
      </c>
      <c r="H31" s="5" t="s">
        <v>0</v>
      </c>
      <c r="I31" s="3" t="str">
        <f t="shared" si="19"/>
        <v>034728</v>
      </c>
      <c r="J31" s="8" t="str">
        <f>VLOOKUP(C31,[1]物品主檔!$C:$D,2,0)</f>
        <v>6E01000943</v>
      </c>
      <c r="K31" s="8" t="s">
        <v>192</v>
      </c>
      <c r="L31" s="9" t="s">
        <v>192</v>
      </c>
      <c r="M31" s="9" t="s">
        <v>192</v>
      </c>
      <c r="N31" s="9" t="s">
        <v>231</v>
      </c>
    </row>
    <row r="32" spans="1:14" x14ac:dyDescent="0.2">
      <c r="A32" s="5" t="str">
        <f t="shared" ref="A32:A33" si="43">A31</f>
        <v>Xi-NEUP</v>
      </c>
      <c r="B32" s="1" t="s">
        <v>230</v>
      </c>
      <c r="C32" s="2">
        <f t="shared" ref="C32:C33" si="44">C31</f>
        <v>470049</v>
      </c>
      <c r="D32" s="5" t="str">
        <f t="shared" ref="D32:D33" si="45">D31</f>
        <v>da Vinci Xi Cadiere Forceps</v>
      </c>
      <c r="E32" s="5" t="str">
        <f t="shared" ref="E32:E33" si="46">E31</f>
        <v>da Vinci Xi 卡氏鉗</v>
      </c>
      <c r="F32" s="5" t="str">
        <f t="shared" ref="F32:F33" si="47">F31</f>
        <v>支</v>
      </c>
      <c r="G32" s="5" t="str">
        <f t="shared" ref="G32:G33" si="48">G31</f>
        <v>10次</v>
      </c>
      <c r="H32" s="5" t="s">
        <v>190</v>
      </c>
      <c r="I32" s="3" t="str">
        <f t="shared" si="19"/>
        <v>035164</v>
      </c>
      <c r="J32" s="8" t="str">
        <f>VLOOKUP(C32,[1]物品主檔!$C:$D,2,0)</f>
        <v>6E01000943</v>
      </c>
      <c r="K32" s="8" t="s">
        <v>192</v>
      </c>
      <c r="L32" s="9" t="s">
        <v>192</v>
      </c>
      <c r="M32" s="9" t="s">
        <v>192</v>
      </c>
      <c r="N32" s="9" t="s">
        <v>231</v>
      </c>
    </row>
    <row r="33" spans="1:14" x14ac:dyDescent="0.2">
      <c r="A33" s="5" t="str">
        <f t="shared" si="43"/>
        <v>Xi-NEUP</v>
      </c>
      <c r="B33" s="1" t="s">
        <v>230</v>
      </c>
      <c r="C33" s="2">
        <f t="shared" si="44"/>
        <v>470049</v>
      </c>
      <c r="D33" s="5" t="str">
        <f t="shared" si="45"/>
        <v>da Vinci Xi Cadiere Forceps</v>
      </c>
      <c r="E33" s="5" t="str">
        <f t="shared" si="46"/>
        <v>da Vinci Xi 卡氏鉗</v>
      </c>
      <c r="F33" s="5" t="str">
        <f t="shared" si="47"/>
        <v>支</v>
      </c>
      <c r="G33" s="5" t="str">
        <f t="shared" si="48"/>
        <v>10次</v>
      </c>
      <c r="H33" s="5" t="s">
        <v>202</v>
      </c>
      <c r="I33" s="3" t="str">
        <f t="shared" si="19"/>
        <v>028222</v>
      </c>
      <c r="J33" s="8" t="str">
        <f>VLOOKUP(C33,[1]物品主檔!$C:$D,2,0)</f>
        <v>6E01000943</v>
      </c>
      <c r="K33" s="8" t="s">
        <v>192</v>
      </c>
      <c r="L33" s="9" t="s">
        <v>192</v>
      </c>
      <c r="M33" s="9" t="s">
        <v>192</v>
      </c>
      <c r="N33" s="9" t="s">
        <v>231</v>
      </c>
    </row>
    <row r="34" spans="1:14" x14ac:dyDescent="0.2">
      <c r="A34" s="5" t="s">
        <v>203</v>
      </c>
      <c r="B34" s="1" t="s">
        <v>230</v>
      </c>
      <c r="C34" s="2">
        <v>470093</v>
      </c>
      <c r="D34" s="5" t="s">
        <v>210</v>
      </c>
      <c r="E34" s="5" t="s">
        <v>211</v>
      </c>
      <c r="F34" s="5" t="s">
        <v>48</v>
      </c>
      <c r="G34" s="5" t="s">
        <v>81</v>
      </c>
      <c r="H34" s="5" t="s">
        <v>0</v>
      </c>
      <c r="I34" s="3" t="str">
        <f t="shared" si="19"/>
        <v>034728</v>
      </c>
      <c r="J34" s="8" t="str">
        <f>VLOOKUP(C34,[1]物品主檔!$C:$D,2,0)</f>
        <v>6E01000911</v>
      </c>
      <c r="K34" s="8" t="s">
        <v>192</v>
      </c>
      <c r="L34" s="9" t="s">
        <v>192</v>
      </c>
      <c r="M34" s="9" t="s">
        <v>192</v>
      </c>
      <c r="N34" s="9" t="s">
        <v>231</v>
      </c>
    </row>
    <row r="35" spans="1:14" x14ac:dyDescent="0.2">
      <c r="A35" s="5" t="str">
        <f t="shared" ref="A35:A36" si="49">A34</f>
        <v>Xi-NEUP</v>
      </c>
      <c r="B35" s="1" t="s">
        <v>230</v>
      </c>
      <c r="C35" s="2">
        <f t="shared" ref="C35:C36" si="50">C34</f>
        <v>470093</v>
      </c>
      <c r="D35" s="5" t="str">
        <f t="shared" ref="D35:D36" si="51">D34</f>
        <v>da Vinci Xi ProGrasp Forceps</v>
      </c>
      <c r="E35" s="5" t="str">
        <f t="shared" ref="E35:E36" si="52">E34</f>
        <v>da Vinci Xi 組織夾</v>
      </c>
      <c r="F35" s="5" t="str">
        <f t="shared" ref="F35:F36" si="53">F34</f>
        <v>支</v>
      </c>
      <c r="G35" s="5" t="str">
        <f t="shared" ref="G35:G36" si="54">G34</f>
        <v>10次</v>
      </c>
      <c r="H35" s="5" t="s">
        <v>190</v>
      </c>
      <c r="I35" s="3" t="str">
        <f t="shared" si="19"/>
        <v>035164</v>
      </c>
      <c r="J35" s="8" t="str">
        <f>VLOOKUP(C35,[1]物品主檔!$C:$D,2,0)</f>
        <v>6E01000911</v>
      </c>
      <c r="K35" s="8" t="s">
        <v>192</v>
      </c>
      <c r="L35" s="9" t="s">
        <v>192</v>
      </c>
      <c r="M35" s="9" t="s">
        <v>192</v>
      </c>
      <c r="N35" s="9" t="s">
        <v>231</v>
      </c>
    </row>
    <row r="36" spans="1:14" x14ac:dyDescent="0.2">
      <c r="A36" s="5" t="str">
        <f t="shared" si="49"/>
        <v>Xi-NEUP</v>
      </c>
      <c r="B36" s="1" t="s">
        <v>230</v>
      </c>
      <c r="C36" s="2">
        <f t="shared" si="50"/>
        <v>470093</v>
      </c>
      <c r="D36" s="5" t="str">
        <f t="shared" si="51"/>
        <v>da Vinci Xi ProGrasp Forceps</v>
      </c>
      <c r="E36" s="5" t="str">
        <f t="shared" si="52"/>
        <v>da Vinci Xi 組織夾</v>
      </c>
      <c r="F36" s="5" t="str">
        <f t="shared" si="53"/>
        <v>支</v>
      </c>
      <c r="G36" s="5" t="str">
        <f t="shared" si="54"/>
        <v>10次</v>
      </c>
      <c r="H36" s="5" t="s">
        <v>202</v>
      </c>
      <c r="I36" s="3" t="str">
        <f t="shared" si="19"/>
        <v>028222</v>
      </c>
      <c r="J36" s="8" t="str">
        <f>VLOOKUP(C36,[1]物品主檔!$C:$D,2,0)</f>
        <v>6E01000911</v>
      </c>
      <c r="K36" s="8" t="s">
        <v>192</v>
      </c>
      <c r="L36" s="9" t="s">
        <v>192</v>
      </c>
      <c r="M36" s="9" t="s">
        <v>192</v>
      </c>
      <c r="N36" s="9" t="s">
        <v>231</v>
      </c>
    </row>
    <row r="37" spans="1:14" x14ac:dyDescent="0.2">
      <c r="A37" s="5" t="s">
        <v>203</v>
      </c>
      <c r="B37" s="1" t="s">
        <v>230</v>
      </c>
      <c r="C37" s="2">
        <v>470171</v>
      </c>
      <c r="D37" s="5" t="s">
        <v>212</v>
      </c>
      <c r="E37" s="5" t="s">
        <v>213</v>
      </c>
      <c r="F37" s="5" t="s">
        <v>48</v>
      </c>
      <c r="G37" s="5" t="s">
        <v>81</v>
      </c>
      <c r="H37" s="5" t="s">
        <v>0</v>
      </c>
      <c r="I37" s="3" t="str">
        <f t="shared" si="19"/>
        <v>034728</v>
      </c>
      <c r="J37" s="8" t="str">
        <f>VLOOKUP(C37,[1]物品主檔!$C:$D,2,0)</f>
        <v>6E01000906</v>
      </c>
      <c r="K37" s="8" t="s">
        <v>192</v>
      </c>
      <c r="L37" s="9" t="s">
        <v>192</v>
      </c>
      <c r="M37" s="9" t="s">
        <v>192</v>
      </c>
      <c r="N37" s="9" t="s">
        <v>231</v>
      </c>
    </row>
    <row r="38" spans="1:14" x14ac:dyDescent="0.2">
      <c r="A38" s="5" t="str">
        <f t="shared" ref="A38:A39" si="55">A37</f>
        <v>Xi-NEUP</v>
      </c>
      <c r="B38" s="1" t="s">
        <v>230</v>
      </c>
      <c r="C38" s="2">
        <f t="shared" ref="C38:C39" si="56">C37</f>
        <v>470171</v>
      </c>
      <c r="D38" s="5" t="str">
        <f t="shared" ref="D38:D39" si="57">D37</f>
        <v>da Vinci Xi Micro Bipolar Forceps</v>
      </c>
      <c r="E38" s="5" t="str">
        <f t="shared" ref="E38:E39" si="58">E37</f>
        <v>da Vinci Xi 迷你雙極電燒</v>
      </c>
      <c r="F38" s="5" t="str">
        <f t="shared" ref="F38:F39" si="59">F37</f>
        <v>支</v>
      </c>
      <c r="G38" s="5" t="str">
        <f t="shared" ref="G38:G39" si="60">G37</f>
        <v>10次</v>
      </c>
      <c r="H38" s="5" t="s">
        <v>190</v>
      </c>
      <c r="I38" s="3" t="str">
        <f t="shared" si="19"/>
        <v>035164</v>
      </c>
      <c r="J38" s="8" t="str">
        <f>VLOOKUP(C38,[1]物品主檔!$C:$D,2,0)</f>
        <v>6E01000906</v>
      </c>
      <c r="K38" s="8" t="s">
        <v>192</v>
      </c>
      <c r="L38" s="9" t="s">
        <v>192</v>
      </c>
      <c r="M38" s="9" t="s">
        <v>192</v>
      </c>
      <c r="N38" s="9" t="s">
        <v>231</v>
      </c>
    </row>
    <row r="39" spans="1:14" x14ac:dyDescent="0.2">
      <c r="A39" s="5" t="str">
        <f t="shared" si="55"/>
        <v>Xi-NEUP</v>
      </c>
      <c r="B39" s="1" t="s">
        <v>230</v>
      </c>
      <c r="C39" s="2">
        <f t="shared" si="56"/>
        <v>470171</v>
      </c>
      <c r="D39" s="5" t="str">
        <f t="shared" si="57"/>
        <v>da Vinci Xi Micro Bipolar Forceps</v>
      </c>
      <c r="E39" s="5" t="str">
        <f t="shared" si="58"/>
        <v>da Vinci Xi 迷你雙極電燒</v>
      </c>
      <c r="F39" s="5" t="str">
        <f t="shared" si="59"/>
        <v>支</v>
      </c>
      <c r="G39" s="5" t="str">
        <f t="shared" si="60"/>
        <v>10次</v>
      </c>
      <c r="H39" s="5" t="s">
        <v>202</v>
      </c>
      <c r="I39" s="3" t="str">
        <f t="shared" si="19"/>
        <v>028222</v>
      </c>
      <c r="J39" s="8" t="str">
        <f>VLOOKUP(C39,[1]物品主檔!$C:$D,2,0)</f>
        <v>6E01000906</v>
      </c>
      <c r="K39" s="8" t="s">
        <v>192</v>
      </c>
      <c r="L39" s="9" t="s">
        <v>192</v>
      </c>
      <c r="M39" s="9" t="s">
        <v>192</v>
      </c>
      <c r="N39" s="9" t="s">
        <v>231</v>
      </c>
    </row>
    <row r="40" spans="1:14" x14ac:dyDescent="0.2">
      <c r="A40" s="5" t="s">
        <v>203</v>
      </c>
      <c r="B40" s="1" t="s">
        <v>230</v>
      </c>
      <c r="C40" s="2">
        <v>470172</v>
      </c>
      <c r="D40" s="5" t="s">
        <v>214</v>
      </c>
      <c r="E40" s="5" t="s">
        <v>215</v>
      </c>
      <c r="F40" s="5" t="s">
        <v>48</v>
      </c>
      <c r="G40" s="5" t="s">
        <v>81</v>
      </c>
      <c r="H40" s="5" t="s">
        <v>0</v>
      </c>
      <c r="I40" s="3" t="str">
        <f t="shared" ref="I40:I69" si="61">MID(H40,FIND("第",H40)+1,FIND("號",H40)-1-FIND("第",H40))</f>
        <v>034728</v>
      </c>
      <c r="J40" s="8" t="str">
        <f>VLOOKUP(C40,[1]物品主檔!$C:$D,2,0)</f>
        <v>6E01000903</v>
      </c>
      <c r="K40" s="8" t="s">
        <v>192</v>
      </c>
      <c r="L40" s="9" t="s">
        <v>192</v>
      </c>
      <c r="M40" s="9" t="s">
        <v>192</v>
      </c>
      <c r="N40" s="9" t="s">
        <v>231</v>
      </c>
    </row>
    <row r="41" spans="1:14" x14ac:dyDescent="0.2">
      <c r="A41" s="5" t="str">
        <f t="shared" ref="A41:A42" si="62">A40</f>
        <v>Xi-NEUP</v>
      </c>
      <c r="B41" s="1" t="s">
        <v>230</v>
      </c>
      <c r="C41" s="2">
        <f t="shared" ref="C41:C42" si="63">C40</f>
        <v>470172</v>
      </c>
      <c r="D41" s="5" t="str">
        <f t="shared" ref="D41:D42" si="64">D40</f>
        <v>da Vinci Xi Maryland Bipolar Forceps</v>
      </c>
      <c r="E41" s="5" t="str">
        <f t="shared" ref="E41:E42" si="65">E40</f>
        <v>da Vinci Xi 馬氏雙極電燒</v>
      </c>
      <c r="F41" s="5" t="str">
        <f t="shared" ref="F41:F42" si="66">F40</f>
        <v>支</v>
      </c>
      <c r="G41" s="5" t="str">
        <f t="shared" ref="G41:G42" si="67">G40</f>
        <v>10次</v>
      </c>
      <c r="H41" s="5" t="s">
        <v>190</v>
      </c>
      <c r="I41" s="3" t="str">
        <f t="shared" si="61"/>
        <v>035164</v>
      </c>
      <c r="J41" s="8" t="str">
        <f>VLOOKUP(C41,[1]物品主檔!$C:$D,2,0)</f>
        <v>6E01000903</v>
      </c>
      <c r="K41" s="8" t="s">
        <v>192</v>
      </c>
      <c r="L41" s="9" t="s">
        <v>192</v>
      </c>
      <c r="M41" s="9" t="s">
        <v>192</v>
      </c>
      <c r="N41" s="9" t="s">
        <v>231</v>
      </c>
    </row>
    <row r="42" spans="1:14" x14ac:dyDescent="0.2">
      <c r="A42" s="5" t="str">
        <f t="shared" si="62"/>
        <v>Xi-NEUP</v>
      </c>
      <c r="B42" s="1" t="s">
        <v>230</v>
      </c>
      <c r="C42" s="2">
        <f t="shared" si="63"/>
        <v>470172</v>
      </c>
      <c r="D42" s="5" t="str">
        <f t="shared" si="64"/>
        <v>da Vinci Xi Maryland Bipolar Forceps</v>
      </c>
      <c r="E42" s="5" t="str">
        <f t="shared" si="65"/>
        <v>da Vinci Xi 馬氏雙極電燒</v>
      </c>
      <c r="F42" s="5" t="str">
        <f t="shared" si="66"/>
        <v>支</v>
      </c>
      <c r="G42" s="5" t="str">
        <f t="shared" si="67"/>
        <v>10次</v>
      </c>
      <c r="H42" s="5" t="s">
        <v>202</v>
      </c>
      <c r="I42" s="3" t="str">
        <f t="shared" si="61"/>
        <v>028222</v>
      </c>
      <c r="J42" s="8" t="str">
        <f>VLOOKUP(C42,[1]物品主檔!$C:$D,2,0)</f>
        <v>6E01000903</v>
      </c>
      <c r="K42" s="8" t="s">
        <v>192</v>
      </c>
      <c r="L42" s="9" t="s">
        <v>192</v>
      </c>
      <c r="M42" s="9" t="s">
        <v>192</v>
      </c>
      <c r="N42" s="9" t="s">
        <v>231</v>
      </c>
    </row>
    <row r="43" spans="1:14" x14ac:dyDescent="0.2">
      <c r="A43" s="5" t="s">
        <v>7</v>
      </c>
      <c r="B43" s="1" t="s">
        <v>230</v>
      </c>
      <c r="C43" s="2">
        <v>470179</v>
      </c>
      <c r="D43" s="5" t="s">
        <v>144</v>
      </c>
      <c r="E43" s="5" t="s">
        <v>143</v>
      </c>
      <c r="F43" s="5" t="s">
        <v>48</v>
      </c>
      <c r="G43" s="5" t="s">
        <v>81</v>
      </c>
      <c r="H43" s="5" t="s">
        <v>0</v>
      </c>
      <c r="I43" s="3" t="str">
        <f t="shared" si="61"/>
        <v>034728</v>
      </c>
      <c r="J43" s="8" t="str">
        <f>VLOOKUP(C43,[1]物品主檔!$C:$D,2,0)</f>
        <v>6E01000900</v>
      </c>
      <c r="K43" s="8" t="s">
        <v>192</v>
      </c>
      <c r="L43" s="9" t="s">
        <v>192</v>
      </c>
      <c r="M43" s="9" t="s">
        <v>192</v>
      </c>
      <c r="N43" s="9" t="s">
        <v>231</v>
      </c>
    </row>
    <row r="44" spans="1:14" x14ac:dyDescent="0.2">
      <c r="A44" s="5" t="str">
        <f t="shared" ref="A44:A45" si="68">A43</f>
        <v>Xi</v>
      </c>
      <c r="B44" s="1" t="s">
        <v>230</v>
      </c>
      <c r="C44" s="2">
        <f t="shared" ref="C44:C45" si="69">C43</f>
        <v>470179</v>
      </c>
      <c r="D44" s="5" t="str">
        <f t="shared" ref="D44:D45" si="70">D43</f>
        <v>da Vinci Xi Hot Shears (Monopolar Curved Scissors)</v>
      </c>
      <c r="E44" s="5" t="str">
        <f t="shared" ref="E44:E45" si="71">E43</f>
        <v>da Vinci Xi 單極電燒剪刀</v>
      </c>
      <c r="F44" s="5" t="str">
        <f t="shared" ref="F44:F45" si="72">F43</f>
        <v>支</v>
      </c>
      <c r="G44" s="5" t="str">
        <f t="shared" ref="G44:G45" si="73">G43</f>
        <v>10次</v>
      </c>
      <c r="H44" s="5" t="s">
        <v>190</v>
      </c>
      <c r="I44" s="3" t="str">
        <f t="shared" si="61"/>
        <v>035164</v>
      </c>
      <c r="J44" s="8" t="str">
        <f>VLOOKUP(C44,[1]物品主檔!$C:$D,2,0)</f>
        <v>6E01000900</v>
      </c>
      <c r="K44" s="8" t="s">
        <v>192</v>
      </c>
      <c r="L44" s="9" t="s">
        <v>192</v>
      </c>
      <c r="M44" s="9" t="s">
        <v>192</v>
      </c>
      <c r="N44" s="9" t="s">
        <v>231</v>
      </c>
    </row>
    <row r="45" spans="1:14" x14ac:dyDescent="0.2">
      <c r="A45" s="5" t="str">
        <f t="shared" si="68"/>
        <v>Xi</v>
      </c>
      <c r="B45" s="1" t="s">
        <v>230</v>
      </c>
      <c r="C45" s="2">
        <f t="shared" si="69"/>
        <v>470179</v>
      </c>
      <c r="D45" s="5" t="str">
        <f t="shared" si="70"/>
        <v>da Vinci Xi Hot Shears (Monopolar Curved Scissors)</v>
      </c>
      <c r="E45" s="5" t="str">
        <f t="shared" si="71"/>
        <v>da Vinci Xi 單極電燒剪刀</v>
      </c>
      <c r="F45" s="5" t="str">
        <f t="shared" si="72"/>
        <v>支</v>
      </c>
      <c r="G45" s="5" t="str">
        <f t="shared" si="73"/>
        <v>10次</v>
      </c>
      <c r="H45" s="5" t="s">
        <v>202</v>
      </c>
      <c r="I45" s="3" t="str">
        <f t="shared" si="61"/>
        <v>028222</v>
      </c>
      <c r="J45" s="8" t="str">
        <f>VLOOKUP(C45,[1]物品主檔!$C:$D,2,0)</f>
        <v>6E01000900</v>
      </c>
      <c r="K45" s="8" t="s">
        <v>192</v>
      </c>
      <c r="L45" s="9" t="s">
        <v>192</v>
      </c>
      <c r="M45" s="9" t="s">
        <v>192</v>
      </c>
      <c r="N45" s="9" t="s">
        <v>231</v>
      </c>
    </row>
    <row r="46" spans="1:14" x14ac:dyDescent="0.2">
      <c r="A46" s="5" t="s">
        <v>7</v>
      </c>
      <c r="B46" s="1" t="s">
        <v>230</v>
      </c>
      <c r="C46" s="2">
        <v>470181</v>
      </c>
      <c r="D46" s="5" t="s">
        <v>142</v>
      </c>
      <c r="E46" s="5" t="s">
        <v>141</v>
      </c>
      <c r="F46" s="5" t="s">
        <v>48</v>
      </c>
      <c r="G46" s="5" t="s">
        <v>81</v>
      </c>
      <c r="H46" s="5" t="s">
        <v>0</v>
      </c>
      <c r="I46" s="3" t="str">
        <f t="shared" si="61"/>
        <v>034728</v>
      </c>
      <c r="J46" s="8" t="str">
        <f>VLOOKUP(C46,[1]物品主檔!$C:$D,2,0)</f>
        <v>6E01000917</v>
      </c>
      <c r="K46" s="8" t="s">
        <v>192</v>
      </c>
      <c r="L46" s="9" t="s">
        <v>192</v>
      </c>
      <c r="M46" s="9" t="s">
        <v>192</v>
      </c>
      <c r="N46" s="9" t="s">
        <v>231</v>
      </c>
    </row>
    <row r="47" spans="1:14" x14ac:dyDescent="0.2">
      <c r="A47" s="5" t="str">
        <f t="shared" ref="A47:A48" si="74">A46</f>
        <v>Xi</v>
      </c>
      <c r="B47" s="1" t="s">
        <v>230</v>
      </c>
      <c r="C47" s="2">
        <f t="shared" ref="C47:C48" si="75">C46</f>
        <v>470181</v>
      </c>
      <c r="D47" s="5" t="str">
        <f t="shared" ref="D47:D48" si="76">D46</f>
        <v>da Vinci Xi Resano Forceps</v>
      </c>
      <c r="E47" s="5" t="str">
        <f t="shared" ref="E47:E48" si="77">E46</f>
        <v>da Vinci Xi 羅氏鉗</v>
      </c>
      <c r="F47" s="5" t="str">
        <f t="shared" ref="F47:F48" si="78">F46</f>
        <v>支</v>
      </c>
      <c r="G47" s="5" t="str">
        <f t="shared" ref="G47:G48" si="79">G46</f>
        <v>10次</v>
      </c>
      <c r="H47" s="5" t="s">
        <v>190</v>
      </c>
      <c r="I47" s="3" t="str">
        <f t="shared" si="61"/>
        <v>035164</v>
      </c>
      <c r="J47" s="8" t="str">
        <f>VLOOKUP(C47,[1]物品主檔!$C:$D,2,0)</f>
        <v>6E01000917</v>
      </c>
      <c r="K47" s="8" t="s">
        <v>192</v>
      </c>
      <c r="L47" s="9" t="s">
        <v>192</v>
      </c>
      <c r="M47" s="9" t="s">
        <v>192</v>
      </c>
      <c r="N47" s="9" t="s">
        <v>231</v>
      </c>
    </row>
    <row r="48" spans="1:14" x14ac:dyDescent="0.2">
      <c r="A48" s="5" t="str">
        <f t="shared" si="74"/>
        <v>Xi</v>
      </c>
      <c r="B48" s="1" t="s">
        <v>230</v>
      </c>
      <c r="C48" s="2">
        <f t="shared" si="75"/>
        <v>470181</v>
      </c>
      <c r="D48" s="5" t="str">
        <f t="shared" si="76"/>
        <v>da Vinci Xi Resano Forceps</v>
      </c>
      <c r="E48" s="5" t="str">
        <f t="shared" si="77"/>
        <v>da Vinci Xi 羅氏鉗</v>
      </c>
      <c r="F48" s="5" t="str">
        <f t="shared" si="78"/>
        <v>支</v>
      </c>
      <c r="G48" s="5" t="str">
        <f t="shared" si="79"/>
        <v>10次</v>
      </c>
      <c r="H48" s="5" t="s">
        <v>202</v>
      </c>
      <c r="I48" s="3" t="str">
        <f t="shared" si="61"/>
        <v>028222</v>
      </c>
      <c r="J48" s="8" t="str">
        <f>VLOOKUP(C48,[1]物品主檔!$C:$D,2,0)</f>
        <v>6E01000917</v>
      </c>
      <c r="K48" s="8" t="s">
        <v>192</v>
      </c>
      <c r="L48" s="9" t="s">
        <v>192</v>
      </c>
      <c r="M48" s="9" t="s">
        <v>192</v>
      </c>
      <c r="N48" s="9" t="s">
        <v>231</v>
      </c>
    </row>
    <row r="49" spans="1:14" x14ac:dyDescent="0.2">
      <c r="A49" s="5" t="s">
        <v>7</v>
      </c>
      <c r="B49" s="1" t="s">
        <v>230</v>
      </c>
      <c r="C49" s="2">
        <v>470183</v>
      </c>
      <c r="D49" s="5" t="s">
        <v>140</v>
      </c>
      <c r="E49" s="5" t="s">
        <v>139</v>
      </c>
      <c r="F49" s="5" t="s">
        <v>48</v>
      </c>
      <c r="G49" s="5" t="s">
        <v>81</v>
      </c>
      <c r="H49" s="5" t="s">
        <v>0</v>
      </c>
      <c r="I49" s="3" t="str">
        <f t="shared" si="61"/>
        <v>034728</v>
      </c>
      <c r="J49" s="8" t="str">
        <f>VLOOKUP(C49,[1]物品主檔!$C:$D,2,0)</f>
        <v>6E01000901</v>
      </c>
      <c r="K49" s="8" t="s">
        <v>192</v>
      </c>
      <c r="L49" s="9" t="s">
        <v>192</v>
      </c>
      <c r="M49" s="9" t="s">
        <v>192</v>
      </c>
      <c r="N49" s="9" t="s">
        <v>231</v>
      </c>
    </row>
    <row r="50" spans="1:14" x14ac:dyDescent="0.2">
      <c r="A50" s="5" t="str">
        <f t="shared" ref="A50:A51" si="80">A49</f>
        <v>Xi</v>
      </c>
      <c r="B50" s="1" t="s">
        <v>230</v>
      </c>
      <c r="C50" s="2">
        <f t="shared" ref="C50:C51" si="81">C49</f>
        <v>470183</v>
      </c>
      <c r="D50" s="5" t="str">
        <f t="shared" ref="D50:D51" si="82">D49</f>
        <v>da Vinci Xi Permanent Cautery Hook</v>
      </c>
      <c r="E50" s="5" t="str">
        <f t="shared" ref="E50:E51" si="83">E49</f>
        <v>da Vinci Xi 鉤子電燒</v>
      </c>
      <c r="F50" s="5" t="str">
        <f t="shared" ref="F50:F51" si="84">F49</f>
        <v>支</v>
      </c>
      <c r="G50" s="5" t="str">
        <f t="shared" ref="G50:G51" si="85">G49</f>
        <v>10次</v>
      </c>
      <c r="H50" s="5" t="s">
        <v>190</v>
      </c>
      <c r="I50" s="3" t="str">
        <f t="shared" si="61"/>
        <v>035164</v>
      </c>
      <c r="J50" s="8" t="str">
        <f>VLOOKUP(C50,[1]物品主檔!$C:$D,2,0)</f>
        <v>6E01000901</v>
      </c>
      <c r="K50" s="8" t="s">
        <v>192</v>
      </c>
      <c r="L50" s="9" t="s">
        <v>192</v>
      </c>
      <c r="M50" s="9" t="s">
        <v>192</v>
      </c>
      <c r="N50" s="9" t="s">
        <v>231</v>
      </c>
    </row>
    <row r="51" spans="1:14" x14ac:dyDescent="0.2">
      <c r="A51" s="5" t="str">
        <f t="shared" si="80"/>
        <v>Xi</v>
      </c>
      <c r="B51" s="1" t="s">
        <v>230</v>
      </c>
      <c r="C51" s="2">
        <f t="shared" si="81"/>
        <v>470183</v>
      </c>
      <c r="D51" s="5" t="str">
        <f t="shared" si="82"/>
        <v>da Vinci Xi Permanent Cautery Hook</v>
      </c>
      <c r="E51" s="5" t="str">
        <f t="shared" si="83"/>
        <v>da Vinci Xi 鉤子電燒</v>
      </c>
      <c r="F51" s="5" t="str">
        <f t="shared" si="84"/>
        <v>支</v>
      </c>
      <c r="G51" s="5" t="str">
        <f t="shared" si="85"/>
        <v>10次</v>
      </c>
      <c r="H51" s="5" t="s">
        <v>202</v>
      </c>
      <c r="I51" s="3" t="str">
        <f t="shared" si="61"/>
        <v>028222</v>
      </c>
      <c r="J51" s="8" t="str">
        <f>VLOOKUP(C51,[1]物品主檔!$C:$D,2,0)</f>
        <v>6E01000901</v>
      </c>
      <c r="K51" s="8" t="s">
        <v>192</v>
      </c>
      <c r="L51" s="9" t="s">
        <v>192</v>
      </c>
      <c r="M51" s="9" t="s">
        <v>192</v>
      </c>
      <c r="N51" s="9" t="s">
        <v>231</v>
      </c>
    </row>
    <row r="52" spans="1:14" x14ac:dyDescent="0.2">
      <c r="A52" s="5" t="s">
        <v>7</v>
      </c>
      <c r="B52" s="1" t="s">
        <v>230</v>
      </c>
      <c r="C52" s="2">
        <v>470184</v>
      </c>
      <c r="D52" s="5" t="s">
        <v>138</v>
      </c>
      <c r="E52" s="5" t="s">
        <v>137</v>
      </c>
      <c r="F52" s="5" t="s">
        <v>48</v>
      </c>
      <c r="G52" s="5" t="s">
        <v>81</v>
      </c>
      <c r="H52" s="5" t="s">
        <v>0</v>
      </c>
      <c r="I52" s="3" t="str">
        <f t="shared" si="61"/>
        <v>034728</v>
      </c>
      <c r="J52" s="8" t="str">
        <f>VLOOKUP(C52,[1]物品主檔!$C:$D,2,0)</f>
        <v>6E01000902</v>
      </c>
      <c r="K52" s="8" t="s">
        <v>192</v>
      </c>
      <c r="L52" s="9" t="s">
        <v>192</v>
      </c>
      <c r="M52" s="9" t="s">
        <v>192</v>
      </c>
      <c r="N52" s="9" t="s">
        <v>231</v>
      </c>
    </row>
    <row r="53" spans="1:14" x14ac:dyDescent="0.2">
      <c r="A53" s="5" t="str">
        <f t="shared" ref="A53:A54" si="86">A52</f>
        <v>Xi</v>
      </c>
      <c r="B53" s="1" t="s">
        <v>230</v>
      </c>
      <c r="C53" s="2">
        <f t="shared" ref="C53:C54" si="87">C52</f>
        <v>470184</v>
      </c>
      <c r="D53" s="5" t="str">
        <f t="shared" ref="D53:D54" si="88">D52</f>
        <v>da Vinci Xi Permanent Cautery Spatula</v>
      </c>
      <c r="E53" s="5" t="str">
        <f t="shared" ref="E53:E54" si="89">E52</f>
        <v>da Vinci Xi 湯匙電燒</v>
      </c>
      <c r="F53" s="5" t="str">
        <f t="shared" ref="F53:F54" si="90">F52</f>
        <v>支</v>
      </c>
      <c r="G53" s="5" t="str">
        <f t="shared" ref="G53:G54" si="91">G52</f>
        <v>10次</v>
      </c>
      <c r="H53" s="5" t="s">
        <v>190</v>
      </c>
      <c r="I53" s="3" t="str">
        <f t="shared" si="61"/>
        <v>035164</v>
      </c>
      <c r="J53" s="8" t="str">
        <f>VLOOKUP(C53,[1]物品主檔!$C:$D,2,0)</f>
        <v>6E01000902</v>
      </c>
      <c r="K53" s="8" t="s">
        <v>192</v>
      </c>
      <c r="L53" s="9" t="s">
        <v>192</v>
      </c>
      <c r="M53" s="9" t="s">
        <v>192</v>
      </c>
      <c r="N53" s="9" t="s">
        <v>231</v>
      </c>
    </row>
    <row r="54" spans="1:14" x14ac:dyDescent="0.2">
      <c r="A54" s="5" t="str">
        <f t="shared" si="86"/>
        <v>Xi</v>
      </c>
      <c r="B54" s="1" t="s">
        <v>230</v>
      </c>
      <c r="C54" s="2">
        <f t="shared" si="87"/>
        <v>470184</v>
      </c>
      <c r="D54" s="5" t="str">
        <f t="shared" si="88"/>
        <v>da Vinci Xi Permanent Cautery Spatula</v>
      </c>
      <c r="E54" s="5" t="str">
        <f t="shared" si="89"/>
        <v>da Vinci Xi 湯匙電燒</v>
      </c>
      <c r="F54" s="5" t="str">
        <f t="shared" si="90"/>
        <v>支</v>
      </c>
      <c r="G54" s="5" t="str">
        <f t="shared" si="91"/>
        <v>10次</v>
      </c>
      <c r="H54" s="5" t="s">
        <v>202</v>
      </c>
      <c r="I54" s="3" t="str">
        <f t="shared" si="61"/>
        <v>028222</v>
      </c>
      <c r="J54" s="8" t="str">
        <f>VLOOKUP(C54,[1]物品主檔!$C:$D,2,0)</f>
        <v>6E01000902</v>
      </c>
      <c r="K54" s="8" t="s">
        <v>192</v>
      </c>
      <c r="L54" s="9" t="s">
        <v>192</v>
      </c>
      <c r="M54" s="9" t="s">
        <v>192</v>
      </c>
      <c r="N54" s="9" t="s">
        <v>231</v>
      </c>
    </row>
    <row r="55" spans="1:14" x14ac:dyDescent="0.2">
      <c r="A55" s="5" t="s">
        <v>203</v>
      </c>
      <c r="B55" s="1" t="s">
        <v>230</v>
      </c>
      <c r="C55" s="2">
        <v>470190</v>
      </c>
      <c r="D55" s="5" t="s">
        <v>216</v>
      </c>
      <c r="E55" s="5" t="s">
        <v>217</v>
      </c>
      <c r="F55" s="5" t="s">
        <v>48</v>
      </c>
      <c r="G55" s="5" t="s">
        <v>81</v>
      </c>
      <c r="H55" s="5" t="s">
        <v>0</v>
      </c>
      <c r="I55" s="3" t="str">
        <f t="shared" si="61"/>
        <v>034728</v>
      </c>
      <c r="J55" s="8" t="str">
        <f>VLOOKUP(C55,[1]物品主檔!$C:$D,2,0)</f>
        <v>6E01000947</v>
      </c>
      <c r="K55" s="8" t="s">
        <v>192</v>
      </c>
      <c r="L55" s="9" t="s">
        <v>192</v>
      </c>
      <c r="M55" s="9" t="s">
        <v>192</v>
      </c>
      <c r="N55" s="9" t="s">
        <v>231</v>
      </c>
    </row>
    <row r="56" spans="1:14" x14ac:dyDescent="0.2">
      <c r="A56" s="5" t="str">
        <f t="shared" ref="A56:A57" si="92">A55</f>
        <v>Xi-NEUP</v>
      </c>
      <c r="B56" s="1" t="s">
        <v>230</v>
      </c>
      <c r="C56" s="2">
        <f t="shared" ref="C56:C57" si="93">C55</f>
        <v>470190</v>
      </c>
      <c r="D56" s="5" t="str">
        <f t="shared" ref="D56:D57" si="94">D55</f>
        <v>da Vinci Xi Cobra Grasper</v>
      </c>
      <c r="E56" s="5" t="str">
        <f t="shared" ref="E56:E57" si="95">E55</f>
        <v>da Vinci Xi 眼鏡蛇抓取鉗</v>
      </c>
      <c r="F56" s="5" t="str">
        <f t="shared" ref="F56:F57" si="96">F55</f>
        <v>支</v>
      </c>
      <c r="G56" s="5" t="str">
        <f t="shared" ref="G56:G57" si="97">G55</f>
        <v>10次</v>
      </c>
      <c r="H56" s="5" t="s">
        <v>190</v>
      </c>
      <c r="I56" s="3" t="str">
        <f t="shared" si="61"/>
        <v>035164</v>
      </c>
      <c r="J56" s="8" t="str">
        <f>VLOOKUP(C56,[1]物品主檔!$C:$D,2,0)</f>
        <v>6E01000947</v>
      </c>
      <c r="K56" s="8" t="s">
        <v>192</v>
      </c>
      <c r="L56" s="9" t="s">
        <v>192</v>
      </c>
      <c r="M56" s="9" t="s">
        <v>192</v>
      </c>
      <c r="N56" s="9" t="s">
        <v>231</v>
      </c>
    </row>
    <row r="57" spans="1:14" x14ac:dyDescent="0.2">
      <c r="A57" s="5" t="str">
        <f t="shared" si="92"/>
        <v>Xi-NEUP</v>
      </c>
      <c r="B57" s="1" t="s">
        <v>230</v>
      </c>
      <c r="C57" s="2">
        <f t="shared" si="93"/>
        <v>470190</v>
      </c>
      <c r="D57" s="5" t="str">
        <f t="shared" si="94"/>
        <v>da Vinci Xi Cobra Grasper</v>
      </c>
      <c r="E57" s="5" t="str">
        <f t="shared" si="95"/>
        <v>da Vinci Xi 眼鏡蛇抓取鉗</v>
      </c>
      <c r="F57" s="5" t="str">
        <f t="shared" si="96"/>
        <v>支</v>
      </c>
      <c r="G57" s="5" t="str">
        <f t="shared" si="97"/>
        <v>10次</v>
      </c>
      <c r="H57" s="5" t="s">
        <v>202</v>
      </c>
      <c r="I57" s="3" t="str">
        <f t="shared" si="61"/>
        <v>028222</v>
      </c>
      <c r="J57" s="8" t="str">
        <f>VLOOKUP(C57,[1]物品主檔!$C:$D,2,0)</f>
        <v>6E01000947</v>
      </c>
      <c r="K57" s="8" t="s">
        <v>192</v>
      </c>
      <c r="L57" s="9" t="s">
        <v>192</v>
      </c>
      <c r="M57" s="9" t="s">
        <v>192</v>
      </c>
      <c r="N57" s="9" t="s">
        <v>231</v>
      </c>
    </row>
    <row r="58" spans="1:14" x14ac:dyDescent="0.2">
      <c r="A58" s="5" t="s">
        <v>7</v>
      </c>
      <c r="B58" s="1" t="s">
        <v>230</v>
      </c>
      <c r="C58" s="2">
        <v>470194</v>
      </c>
      <c r="D58" s="5" t="s">
        <v>136</v>
      </c>
      <c r="E58" s="5" t="s">
        <v>135</v>
      </c>
      <c r="F58" s="5" t="s">
        <v>48</v>
      </c>
      <c r="G58" s="5" t="s">
        <v>81</v>
      </c>
      <c r="H58" s="5" t="s">
        <v>0</v>
      </c>
      <c r="I58" s="3" t="str">
        <f t="shared" si="61"/>
        <v>034728</v>
      </c>
      <c r="J58" s="8" t="str">
        <f>VLOOKUP(C58,[1]物品主檔!$C:$D,2,0)</f>
        <v>6E01000944</v>
      </c>
      <c r="K58" s="8" t="s">
        <v>192</v>
      </c>
      <c r="L58" s="9" t="s">
        <v>192</v>
      </c>
      <c r="M58" s="9" t="s">
        <v>192</v>
      </c>
      <c r="N58" s="9" t="s">
        <v>231</v>
      </c>
    </row>
    <row r="59" spans="1:14" x14ac:dyDescent="0.2">
      <c r="A59" s="5" t="str">
        <f t="shared" ref="A59:A60" si="98">A58</f>
        <v>Xi</v>
      </c>
      <c r="B59" s="1" t="s">
        <v>230</v>
      </c>
      <c r="C59" s="2">
        <f t="shared" ref="C59:C60" si="99">C58</f>
        <v>470194</v>
      </c>
      <c r="D59" s="5" t="str">
        <f t="shared" ref="D59:D60" si="100">D58</f>
        <v>da Vinci Xi Mega Needle Driver</v>
      </c>
      <c r="E59" s="5" t="str">
        <f t="shared" ref="E59:E60" si="101">E58</f>
        <v>da Vinci Xi 大型夾針器</v>
      </c>
      <c r="F59" s="5" t="str">
        <f t="shared" ref="F59:F60" si="102">F58</f>
        <v>支</v>
      </c>
      <c r="G59" s="5" t="str">
        <f t="shared" ref="G59:G60" si="103">G58</f>
        <v>10次</v>
      </c>
      <c r="H59" s="5" t="s">
        <v>190</v>
      </c>
      <c r="I59" s="3" t="str">
        <f t="shared" si="61"/>
        <v>035164</v>
      </c>
      <c r="J59" s="8" t="str">
        <f>VLOOKUP(C59,[1]物品主檔!$C:$D,2,0)</f>
        <v>6E01000944</v>
      </c>
      <c r="K59" s="8" t="s">
        <v>192</v>
      </c>
      <c r="L59" s="9" t="s">
        <v>192</v>
      </c>
      <c r="M59" s="9" t="s">
        <v>192</v>
      </c>
      <c r="N59" s="9" t="s">
        <v>231</v>
      </c>
    </row>
    <row r="60" spans="1:14" x14ac:dyDescent="0.2">
      <c r="A60" s="5" t="str">
        <f t="shared" si="98"/>
        <v>Xi</v>
      </c>
      <c r="B60" s="1" t="s">
        <v>230</v>
      </c>
      <c r="C60" s="2">
        <f t="shared" si="99"/>
        <v>470194</v>
      </c>
      <c r="D60" s="5" t="str">
        <f t="shared" si="100"/>
        <v>da Vinci Xi Mega Needle Driver</v>
      </c>
      <c r="E60" s="5" t="str">
        <f t="shared" si="101"/>
        <v>da Vinci Xi 大型夾針器</v>
      </c>
      <c r="F60" s="5" t="str">
        <f t="shared" si="102"/>
        <v>支</v>
      </c>
      <c r="G60" s="5" t="str">
        <f t="shared" si="103"/>
        <v>10次</v>
      </c>
      <c r="H60" s="5" t="s">
        <v>202</v>
      </c>
      <c r="I60" s="3" t="str">
        <f t="shared" si="61"/>
        <v>028222</v>
      </c>
      <c r="J60" s="8" t="str">
        <f>VLOOKUP(C60,[1]物品主檔!$C:$D,2,0)</f>
        <v>6E01000944</v>
      </c>
      <c r="K60" s="8" t="s">
        <v>192</v>
      </c>
      <c r="L60" s="9" t="s">
        <v>192</v>
      </c>
      <c r="M60" s="9" t="s">
        <v>192</v>
      </c>
      <c r="N60" s="9" t="s">
        <v>231</v>
      </c>
    </row>
    <row r="61" spans="1:14" x14ac:dyDescent="0.2">
      <c r="A61" s="5" t="s">
        <v>203</v>
      </c>
      <c r="B61" s="1" t="s">
        <v>230</v>
      </c>
      <c r="C61" s="2">
        <v>470205</v>
      </c>
      <c r="D61" s="5" t="s">
        <v>218</v>
      </c>
      <c r="E61" s="5" t="s">
        <v>219</v>
      </c>
      <c r="F61" s="5" t="s">
        <v>48</v>
      </c>
      <c r="G61" s="5" t="s">
        <v>81</v>
      </c>
      <c r="H61" s="5" t="s">
        <v>0</v>
      </c>
      <c r="I61" s="3" t="str">
        <f t="shared" si="61"/>
        <v>034728</v>
      </c>
      <c r="J61" s="8" t="str">
        <f>VLOOKUP(C61,[1]物品主檔!$C:$D,2,0)</f>
        <v>6E01000904</v>
      </c>
      <c r="K61" s="8" t="s">
        <v>192</v>
      </c>
      <c r="L61" s="9" t="s">
        <v>192</v>
      </c>
      <c r="M61" s="9" t="s">
        <v>192</v>
      </c>
      <c r="N61" s="9" t="s">
        <v>231</v>
      </c>
    </row>
    <row r="62" spans="1:14" x14ac:dyDescent="0.2">
      <c r="A62" s="5" t="str">
        <f t="shared" ref="A62:A63" si="104">A61</f>
        <v>Xi-NEUP</v>
      </c>
      <c r="B62" s="1" t="s">
        <v>230</v>
      </c>
      <c r="C62" s="2">
        <f t="shared" ref="C62:C63" si="105">C61</f>
        <v>470205</v>
      </c>
      <c r="D62" s="5" t="str">
        <f t="shared" ref="D62:D63" si="106">D61</f>
        <v>da Vinci Xi Fenestrated Bipolar Forceps</v>
      </c>
      <c r="E62" s="5" t="str">
        <f t="shared" ref="E62:E63" si="107">E61</f>
        <v>da Vinci Xi 有孔型雙極電燒</v>
      </c>
      <c r="F62" s="5" t="str">
        <f t="shared" ref="F62:F63" si="108">F61</f>
        <v>支</v>
      </c>
      <c r="G62" s="5" t="str">
        <f t="shared" ref="G62:G63" si="109">G61</f>
        <v>10次</v>
      </c>
      <c r="H62" s="5" t="s">
        <v>190</v>
      </c>
      <c r="I62" s="3" t="str">
        <f t="shared" si="61"/>
        <v>035164</v>
      </c>
      <c r="J62" s="8" t="str">
        <f>VLOOKUP(C62,[1]物品主檔!$C:$D,2,0)</f>
        <v>6E01000904</v>
      </c>
      <c r="K62" s="8" t="s">
        <v>192</v>
      </c>
      <c r="L62" s="9" t="s">
        <v>192</v>
      </c>
      <c r="M62" s="9" t="s">
        <v>192</v>
      </c>
      <c r="N62" s="9" t="s">
        <v>231</v>
      </c>
    </row>
    <row r="63" spans="1:14" x14ac:dyDescent="0.2">
      <c r="A63" s="5" t="str">
        <f t="shared" si="104"/>
        <v>Xi-NEUP</v>
      </c>
      <c r="B63" s="1" t="s">
        <v>230</v>
      </c>
      <c r="C63" s="2">
        <f t="shared" si="105"/>
        <v>470205</v>
      </c>
      <c r="D63" s="5" t="str">
        <f t="shared" si="106"/>
        <v>da Vinci Xi Fenestrated Bipolar Forceps</v>
      </c>
      <c r="E63" s="5" t="str">
        <f t="shared" si="107"/>
        <v>da Vinci Xi 有孔型雙極電燒</v>
      </c>
      <c r="F63" s="5" t="str">
        <f t="shared" si="108"/>
        <v>支</v>
      </c>
      <c r="G63" s="5" t="str">
        <f t="shared" si="109"/>
        <v>10次</v>
      </c>
      <c r="H63" s="5" t="s">
        <v>202</v>
      </c>
      <c r="I63" s="3" t="str">
        <f t="shared" si="61"/>
        <v>028222</v>
      </c>
      <c r="J63" s="8" t="str">
        <f>VLOOKUP(C63,[1]物品主檔!$C:$D,2,0)</f>
        <v>6E01000904</v>
      </c>
      <c r="K63" s="8" t="s">
        <v>192</v>
      </c>
      <c r="L63" s="9" t="s">
        <v>192</v>
      </c>
      <c r="M63" s="9" t="s">
        <v>192</v>
      </c>
      <c r="N63" s="9" t="s">
        <v>231</v>
      </c>
    </row>
    <row r="64" spans="1:14" x14ac:dyDescent="0.2">
      <c r="A64" s="5" t="s">
        <v>7</v>
      </c>
      <c r="B64" s="1" t="s">
        <v>230</v>
      </c>
      <c r="C64" s="2">
        <v>470207</v>
      </c>
      <c r="D64" s="5" t="s">
        <v>134</v>
      </c>
      <c r="E64" s="5" t="s">
        <v>133</v>
      </c>
      <c r="F64" s="5" t="s">
        <v>48</v>
      </c>
      <c r="G64" s="5" t="s">
        <v>81</v>
      </c>
      <c r="H64" s="5" t="s">
        <v>0</v>
      </c>
      <c r="I64" s="3" t="str">
        <f t="shared" si="61"/>
        <v>034728</v>
      </c>
      <c r="J64" s="8" t="str">
        <f>VLOOKUP(C64,[1]物品主檔!$C:$D,2,0)</f>
        <v>6E01000912</v>
      </c>
      <c r="K64" s="8" t="s">
        <v>192</v>
      </c>
      <c r="L64" s="9" t="s">
        <v>192</v>
      </c>
      <c r="M64" s="9" t="s">
        <v>192</v>
      </c>
      <c r="N64" s="9" t="s">
        <v>231</v>
      </c>
    </row>
    <row r="65" spans="1:14" x14ac:dyDescent="0.2">
      <c r="A65" s="5" t="str">
        <f t="shared" ref="A65:A66" si="110">A64</f>
        <v>Xi</v>
      </c>
      <c r="B65" s="1" t="s">
        <v>230</v>
      </c>
      <c r="C65" s="2">
        <f t="shared" ref="C65:C66" si="111">C64</f>
        <v>470207</v>
      </c>
      <c r="D65" s="5" t="str">
        <f t="shared" ref="D65:D66" si="112">D64</f>
        <v>da Vinci Xi Tenaculum Forceps</v>
      </c>
      <c r="E65" s="5" t="str">
        <f t="shared" ref="E65:E66" si="113">E64</f>
        <v>da Vinci Xi 子宮鉗</v>
      </c>
      <c r="F65" s="5" t="str">
        <f t="shared" ref="F65:F66" si="114">F64</f>
        <v>支</v>
      </c>
      <c r="G65" s="5" t="str">
        <f t="shared" ref="G65:G66" si="115">G64</f>
        <v>10次</v>
      </c>
      <c r="H65" s="5" t="s">
        <v>190</v>
      </c>
      <c r="I65" s="3" t="str">
        <f t="shared" si="61"/>
        <v>035164</v>
      </c>
      <c r="J65" s="8" t="str">
        <f>VLOOKUP(C65,[1]物品主檔!$C:$D,2,0)</f>
        <v>6E01000912</v>
      </c>
      <c r="K65" s="8" t="s">
        <v>192</v>
      </c>
      <c r="L65" s="9" t="s">
        <v>192</v>
      </c>
      <c r="M65" s="9" t="s">
        <v>192</v>
      </c>
      <c r="N65" s="9" t="s">
        <v>231</v>
      </c>
    </row>
    <row r="66" spans="1:14" x14ac:dyDescent="0.2">
      <c r="A66" s="5" t="str">
        <f t="shared" si="110"/>
        <v>Xi</v>
      </c>
      <c r="B66" s="1" t="s">
        <v>230</v>
      </c>
      <c r="C66" s="2">
        <f t="shared" si="111"/>
        <v>470207</v>
      </c>
      <c r="D66" s="5" t="str">
        <f t="shared" si="112"/>
        <v>da Vinci Xi Tenaculum Forceps</v>
      </c>
      <c r="E66" s="5" t="str">
        <f t="shared" si="113"/>
        <v>da Vinci Xi 子宮鉗</v>
      </c>
      <c r="F66" s="5" t="str">
        <f t="shared" si="114"/>
        <v>支</v>
      </c>
      <c r="G66" s="5" t="str">
        <f t="shared" si="115"/>
        <v>10次</v>
      </c>
      <c r="H66" s="5" t="s">
        <v>202</v>
      </c>
      <c r="I66" s="3" t="str">
        <f t="shared" si="61"/>
        <v>028222</v>
      </c>
      <c r="J66" s="8" t="str">
        <f>VLOOKUP(C66,[1]物品主檔!$C:$D,2,0)</f>
        <v>6E01000912</v>
      </c>
      <c r="K66" s="8" t="s">
        <v>192</v>
      </c>
      <c r="L66" s="9" t="s">
        <v>192</v>
      </c>
      <c r="M66" s="9" t="s">
        <v>192</v>
      </c>
      <c r="N66" s="9" t="s">
        <v>231</v>
      </c>
    </row>
    <row r="67" spans="1:14" x14ac:dyDescent="0.2">
      <c r="A67" s="5" t="s">
        <v>7</v>
      </c>
      <c r="B67" s="1" t="s">
        <v>230</v>
      </c>
      <c r="C67" s="2">
        <v>470215</v>
      </c>
      <c r="D67" s="5" t="s">
        <v>132</v>
      </c>
      <c r="E67" s="5" t="s">
        <v>131</v>
      </c>
      <c r="F67" s="5" t="s">
        <v>48</v>
      </c>
      <c r="G67" s="5" t="s">
        <v>81</v>
      </c>
      <c r="H67" s="5" t="s">
        <v>0</v>
      </c>
      <c r="I67" s="3" t="str">
        <f t="shared" si="61"/>
        <v>034728</v>
      </c>
      <c r="J67" s="8" t="str">
        <f>VLOOKUP(C67,[1]物品主檔!$C:$D,2,0)</f>
        <v>6E01000921</v>
      </c>
      <c r="K67" s="8" t="s">
        <v>192</v>
      </c>
      <c r="L67" s="9" t="s">
        <v>192</v>
      </c>
      <c r="M67" s="9" t="s">
        <v>192</v>
      </c>
      <c r="N67" s="9" t="s">
        <v>231</v>
      </c>
    </row>
    <row r="68" spans="1:14" x14ac:dyDescent="0.2">
      <c r="A68" s="5" t="str">
        <f t="shared" ref="A68:A69" si="116">A67</f>
        <v>Xi</v>
      </c>
      <c r="B68" s="1" t="s">
        <v>230</v>
      </c>
      <c r="C68" s="2">
        <f t="shared" ref="C68:C69" si="117">C67</f>
        <v>470215</v>
      </c>
      <c r="D68" s="5" t="str">
        <f t="shared" ref="D68:D69" si="118">D67</f>
        <v>da Vinci Xi Cardiac Probe Grasper</v>
      </c>
      <c r="E68" s="5" t="str">
        <f t="shared" ref="E68:E69" si="119">E67</f>
        <v>da Vinci Xi 心臟探針抓取鉗</v>
      </c>
      <c r="F68" s="5" t="str">
        <f t="shared" ref="F68:F69" si="120">F67</f>
        <v>支</v>
      </c>
      <c r="G68" s="5" t="str">
        <f t="shared" ref="G68:G69" si="121">G67</f>
        <v>10次</v>
      </c>
      <c r="H68" s="5" t="s">
        <v>190</v>
      </c>
      <c r="I68" s="3" t="str">
        <f t="shared" si="61"/>
        <v>035164</v>
      </c>
      <c r="J68" s="8" t="str">
        <f>VLOOKUP(C68,[1]物品主檔!$C:$D,2,0)</f>
        <v>6E01000921</v>
      </c>
      <c r="K68" s="8" t="s">
        <v>192</v>
      </c>
      <c r="L68" s="9" t="s">
        <v>192</v>
      </c>
      <c r="M68" s="9" t="s">
        <v>192</v>
      </c>
      <c r="N68" s="9" t="s">
        <v>231</v>
      </c>
    </row>
    <row r="69" spans="1:14" x14ac:dyDescent="0.2">
      <c r="A69" s="5" t="str">
        <f t="shared" si="116"/>
        <v>Xi</v>
      </c>
      <c r="B69" s="1" t="s">
        <v>230</v>
      </c>
      <c r="C69" s="2">
        <f t="shared" si="117"/>
        <v>470215</v>
      </c>
      <c r="D69" s="5" t="str">
        <f t="shared" si="118"/>
        <v>da Vinci Xi Cardiac Probe Grasper</v>
      </c>
      <c r="E69" s="5" t="str">
        <f t="shared" si="119"/>
        <v>da Vinci Xi 心臟探針抓取鉗</v>
      </c>
      <c r="F69" s="5" t="str">
        <f t="shared" si="120"/>
        <v>支</v>
      </c>
      <c r="G69" s="5" t="str">
        <f t="shared" si="121"/>
        <v>10次</v>
      </c>
      <c r="H69" s="5" t="s">
        <v>202</v>
      </c>
      <c r="I69" s="3" t="str">
        <f t="shared" si="61"/>
        <v>028222</v>
      </c>
      <c r="J69" s="8" t="str">
        <f>VLOOKUP(C69,[1]物品主檔!$C:$D,2,0)</f>
        <v>6E01000921</v>
      </c>
      <c r="K69" s="8" t="s">
        <v>192</v>
      </c>
      <c r="L69" s="9" t="s">
        <v>192</v>
      </c>
      <c r="M69" s="9" t="s">
        <v>192</v>
      </c>
      <c r="N69" s="9" t="s">
        <v>231</v>
      </c>
    </row>
    <row r="70" spans="1:14" x14ac:dyDescent="0.2">
      <c r="A70" s="5" t="s">
        <v>7</v>
      </c>
      <c r="B70" s="1" t="s">
        <v>230</v>
      </c>
      <c r="C70" s="2">
        <v>470230</v>
      </c>
      <c r="D70" s="5" t="s">
        <v>130</v>
      </c>
      <c r="E70" s="5" t="s">
        <v>129</v>
      </c>
      <c r="F70" s="5" t="s">
        <v>48</v>
      </c>
      <c r="G70" s="5" t="s">
        <v>78</v>
      </c>
      <c r="H70" s="5" t="s">
        <v>0</v>
      </c>
      <c r="I70" s="3" t="str">
        <f t="shared" ref="I70:I133" si="122">MID(H70,FIND("第",H70)+1,FIND("號",H70)-1-FIND("第",H70))</f>
        <v>034728</v>
      </c>
      <c r="J70" s="8" t="str">
        <f>VLOOKUP(C70,[1]物品主檔!$C:$D,2,0)</f>
        <v>6E01000908</v>
      </c>
      <c r="K70" s="8" t="s">
        <v>192</v>
      </c>
      <c r="L70" s="9" t="s">
        <v>192</v>
      </c>
      <c r="M70" s="9" t="s">
        <v>192</v>
      </c>
      <c r="N70" s="9" t="s">
        <v>231</v>
      </c>
    </row>
    <row r="71" spans="1:14" x14ac:dyDescent="0.2">
      <c r="A71" s="5" t="str">
        <f t="shared" ref="A71:A72" si="123">A70</f>
        <v>Xi</v>
      </c>
      <c r="B71" s="1" t="s">
        <v>230</v>
      </c>
      <c r="C71" s="2">
        <f t="shared" ref="C71:C72" si="124">C70</f>
        <v>470230</v>
      </c>
      <c r="D71" s="5" t="str">
        <f t="shared" ref="D71:D72" si="125">D70</f>
        <v>da Vinci Xi Hem-o-lok Large Clip Applier</v>
      </c>
      <c r="E71" s="5" t="str">
        <f t="shared" ref="E71:E72" si="126">E70</f>
        <v>da Vinci Xi 海默拉克血管夾鉗（大）</v>
      </c>
      <c r="F71" s="5" t="str">
        <f t="shared" ref="F71:F72" si="127">F70</f>
        <v>支</v>
      </c>
      <c r="G71" s="5" t="str">
        <f t="shared" ref="G71:G72" si="128">G70</f>
        <v>100次</v>
      </c>
      <c r="H71" s="5" t="s">
        <v>190</v>
      </c>
      <c r="I71" s="3" t="str">
        <f t="shared" si="122"/>
        <v>035164</v>
      </c>
      <c r="J71" s="8" t="str">
        <f>VLOOKUP(C71,[1]物品主檔!$C:$D,2,0)</f>
        <v>6E01000908</v>
      </c>
      <c r="K71" s="8" t="s">
        <v>192</v>
      </c>
      <c r="L71" s="9" t="s">
        <v>192</v>
      </c>
      <c r="M71" s="9" t="s">
        <v>192</v>
      </c>
      <c r="N71" s="9" t="s">
        <v>231</v>
      </c>
    </row>
    <row r="72" spans="1:14" x14ac:dyDescent="0.2">
      <c r="A72" s="5" t="str">
        <f t="shared" si="123"/>
        <v>Xi</v>
      </c>
      <c r="B72" s="1" t="s">
        <v>230</v>
      </c>
      <c r="C72" s="2">
        <f t="shared" si="124"/>
        <v>470230</v>
      </c>
      <c r="D72" s="5" t="str">
        <f t="shared" si="125"/>
        <v>da Vinci Xi Hem-o-lok Large Clip Applier</v>
      </c>
      <c r="E72" s="5" t="str">
        <f t="shared" si="126"/>
        <v>da Vinci Xi 海默拉克血管夾鉗（大）</v>
      </c>
      <c r="F72" s="5" t="str">
        <f t="shared" si="127"/>
        <v>支</v>
      </c>
      <c r="G72" s="5" t="str">
        <f t="shared" si="128"/>
        <v>100次</v>
      </c>
      <c r="H72" s="5" t="s">
        <v>202</v>
      </c>
      <c r="I72" s="3" t="str">
        <f t="shared" si="122"/>
        <v>028222</v>
      </c>
      <c r="J72" s="8" t="str">
        <f>VLOOKUP(C72,[1]物品主檔!$C:$D,2,0)</f>
        <v>6E01000908</v>
      </c>
      <c r="K72" s="8" t="s">
        <v>192</v>
      </c>
      <c r="L72" s="9" t="s">
        <v>192</v>
      </c>
      <c r="M72" s="9" t="s">
        <v>192</v>
      </c>
      <c r="N72" s="9" t="s">
        <v>231</v>
      </c>
    </row>
    <row r="73" spans="1:14" x14ac:dyDescent="0.2">
      <c r="A73" s="5" t="s">
        <v>7</v>
      </c>
      <c r="B73" s="1" t="s">
        <v>230</v>
      </c>
      <c r="C73" s="2">
        <v>470246</v>
      </c>
      <c r="D73" s="5" t="s">
        <v>128</v>
      </c>
      <c r="E73" s="5" t="s">
        <v>127</v>
      </c>
      <c r="F73" s="5" t="s">
        <v>48</v>
      </c>
      <c r="G73" s="5" t="s">
        <v>81</v>
      </c>
      <c r="H73" s="5" t="s">
        <v>0</v>
      </c>
      <c r="I73" s="3" t="str">
        <f t="shared" si="122"/>
        <v>034728</v>
      </c>
      <c r="J73" s="8" t="str">
        <f>VLOOKUP(C73,[1]物品主檔!$C:$D,2,0)</f>
        <v>6E01000918</v>
      </c>
      <c r="K73" s="8" t="s">
        <v>192</v>
      </c>
      <c r="L73" s="9" t="s">
        <v>192</v>
      </c>
      <c r="M73" s="9" t="s">
        <v>192</v>
      </c>
      <c r="N73" s="9" t="s">
        <v>231</v>
      </c>
    </row>
    <row r="74" spans="1:14" x14ac:dyDescent="0.2">
      <c r="A74" s="5" t="str">
        <f t="shared" ref="A74:A75" si="129">A73</f>
        <v>Xi</v>
      </c>
      <c r="B74" s="1" t="s">
        <v>230</v>
      </c>
      <c r="C74" s="2">
        <f t="shared" ref="C74:C75" si="130">C73</f>
        <v>470246</v>
      </c>
      <c r="D74" s="5" t="str">
        <f t="shared" ref="D74:D75" si="131">D73</f>
        <v>da Vinci Xi Atrial Retractor, Short Right</v>
      </c>
      <c r="E74" s="5" t="str">
        <f t="shared" ref="E74:E75" si="132">E73</f>
        <v>da Vinci Xi 心房牽引器, 短型</v>
      </c>
      <c r="F74" s="5" t="str">
        <f t="shared" ref="F74:F75" si="133">F73</f>
        <v>支</v>
      </c>
      <c r="G74" s="5" t="str">
        <f t="shared" ref="G74:G75" si="134">G73</f>
        <v>10次</v>
      </c>
      <c r="H74" s="5" t="s">
        <v>190</v>
      </c>
      <c r="I74" s="3" t="str">
        <f t="shared" si="122"/>
        <v>035164</v>
      </c>
      <c r="J74" s="8" t="str">
        <f>VLOOKUP(C74,[1]物品主檔!$C:$D,2,0)</f>
        <v>6E01000918</v>
      </c>
      <c r="K74" s="8" t="s">
        <v>192</v>
      </c>
      <c r="L74" s="9" t="s">
        <v>192</v>
      </c>
      <c r="M74" s="9" t="s">
        <v>192</v>
      </c>
      <c r="N74" s="9" t="s">
        <v>231</v>
      </c>
    </row>
    <row r="75" spans="1:14" x14ac:dyDescent="0.2">
      <c r="A75" s="5" t="str">
        <f t="shared" si="129"/>
        <v>Xi</v>
      </c>
      <c r="B75" s="1" t="s">
        <v>230</v>
      </c>
      <c r="C75" s="2">
        <f t="shared" si="130"/>
        <v>470246</v>
      </c>
      <c r="D75" s="5" t="str">
        <f t="shared" si="131"/>
        <v>da Vinci Xi Atrial Retractor, Short Right</v>
      </c>
      <c r="E75" s="5" t="str">
        <f t="shared" si="132"/>
        <v>da Vinci Xi 心房牽引器, 短型</v>
      </c>
      <c r="F75" s="5" t="str">
        <f t="shared" si="133"/>
        <v>支</v>
      </c>
      <c r="G75" s="5" t="str">
        <f t="shared" si="134"/>
        <v>10次</v>
      </c>
      <c r="H75" s="5" t="s">
        <v>202</v>
      </c>
      <c r="I75" s="3" t="str">
        <f t="shared" si="122"/>
        <v>028222</v>
      </c>
      <c r="J75" s="8" t="str">
        <f>VLOOKUP(C75,[1]物品主檔!$C:$D,2,0)</f>
        <v>6E01000918</v>
      </c>
      <c r="K75" s="8" t="s">
        <v>192</v>
      </c>
      <c r="L75" s="9" t="s">
        <v>192</v>
      </c>
      <c r="M75" s="9" t="s">
        <v>192</v>
      </c>
      <c r="N75" s="9" t="s">
        <v>231</v>
      </c>
    </row>
    <row r="76" spans="1:14" x14ac:dyDescent="0.2">
      <c r="A76" s="5" t="s">
        <v>7</v>
      </c>
      <c r="B76" s="1" t="s">
        <v>230</v>
      </c>
      <c r="C76" s="2">
        <v>470249</v>
      </c>
      <c r="D76" s="5" t="s">
        <v>126</v>
      </c>
      <c r="E76" s="5" t="s">
        <v>125</v>
      </c>
      <c r="F76" s="5" t="s">
        <v>48</v>
      </c>
      <c r="G76" s="5" t="s">
        <v>81</v>
      </c>
      <c r="H76" s="5" t="s">
        <v>0</v>
      </c>
      <c r="I76" s="3" t="str">
        <f t="shared" si="122"/>
        <v>034728</v>
      </c>
      <c r="J76" s="8" t="str">
        <f>VLOOKUP(C76,[1]物品主檔!$C:$D,2,0)</f>
        <v>6E01000919</v>
      </c>
      <c r="K76" s="8" t="s">
        <v>192</v>
      </c>
      <c r="L76" s="9" t="s">
        <v>192</v>
      </c>
      <c r="M76" s="9" t="s">
        <v>192</v>
      </c>
      <c r="N76" s="9" t="s">
        <v>231</v>
      </c>
    </row>
    <row r="77" spans="1:14" x14ac:dyDescent="0.2">
      <c r="A77" s="5" t="str">
        <f t="shared" ref="A77:A78" si="135">A76</f>
        <v>Xi</v>
      </c>
      <c r="B77" s="1" t="s">
        <v>230</v>
      </c>
      <c r="C77" s="2">
        <f t="shared" ref="C77:C78" si="136">C76</f>
        <v>470249</v>
      </c>
      <c r="D77" s="5" t="str">
        <f t="shared" ref="D77:D78" si="137">D76</f>
        <v>da Vinci Xi Dual Blade Retractor</v>
      </c>
      <c r="E77" s="5" t="str">
        <f t="shared" ref="E77:E78" si="138">E76</f>
        <v>da Vinci Xi 雙刃型牽引器</v>
      </c>
      <c r="F77" s="5" t="str">
        <f t="shared" ref="F77:F78" si="139">F76</f>
        <v>支</v>
      </c>
      <c r="G77" s="5" t="str">
        <f t="shared" ref="G77:G78" si="140">G76</f>
        <v>10次</v>
      </c>
      <c r="H77" s="5" t="s">
        <v>190</v>
      </c>
      <c r="I77" s="3" t="str">
        <f t="shared" si="122"/>
        <v>035164</v>
      </c>
      <c r="J77" s="8" t="str">
        <f>VLOOKUP(C77,[1]物品主檔!$C:$D,2,0)</f>
        <v>6E01000919</v>
      </c>
      <c r="K77" s="8" t="s">
        <v>192</v>
      </c>
      <c r="L77" s="9" t="s">
        <v>192</v>
      </c>
      <c r="M77" s="9" t="s">
        <v>192</v>
      </c>
      <c r="N77" s="9" t="s">
        <v>231</v>
      </c>
    </row>
    <row r="78" spans="1:14" x14ac:dyDescent="0.2">
      <c r="A78" s="5" t="str">
        <f t="shared" si="135"/>
        <v>Xi</v>
      </c>
      <c r="B78" s="1" t="s">
        <v>230</v>
      </c>
      <c r="C78" s="2">
        <f t="shared" si="136"/>
        <v>470249</v>
      </c>
      <c r="D78" s="5" t="str">
        <f t="shared" si="137"/>
        <v>da Vinci Xi Dual Blade Retractor</v>
      </c>
      <c r="E78" s="5" t="str">
        <f t="shared" si="138"/>
        <v>da Vinci Xi 雙刃型牽引器</v>
      </c>
      <c r="F78" s="5" t="str">
        <f t="shared" si="139"/>
        <v>支</v>
      </c>
      <c r="G78" s="5" t="str">
        <f t="shared" si="140"/>
        <v>10次</v>
      </c>
      <c r="H78" s="5" t="s">
        <v>202</v>
      </c>
      <c r="I78" s="3" t="str">
        <f t="shared" si="122"/>
        <v>028222</v>
      </c>
      <c r="J78" s="8" t="str">
        <f>VLOOKUP(C78,[1]物品主檔!$C:$D,2,0)</f>
        <v>6E01000919</v>
      </c>
      <c r="K78" s="8" t="s">
        <v>192</v>
      </c>
      <c r="L78" s="9" t="s">
        <v>192</v>
      </c>
      <c r="M78" s="9" t="s">
        <v>192</v>
      </c>
      <c r="N78" s="9" t="s">
        <v>231</v>
      </c>
    </row>
    <row r="79" spans="1:14" x14ac:dyDescent="0.2">
      <c r="A79" s="5" t="s">
        <v>203</v>
      </c>
      <c r="B79" s="1" t="s">
        <v>230</v>
      </c>
      <c r="C79" s="2">
        <v>470296</v>
      </c>
      <c r="D79" s="5" t="s">
        <v>220</v>
      </c>
      <c r="E79" s="5" t="s">
        <v>221</v>
      </c>
      <c r="F79" s="5" t="s">
        <v>48</v>
      </c>
      <c r="G79" s="5" t="s">
        <v>81</v>
      </c>
      <c r="H79" s="5" t="s">
        <v>0</v>
      </c>
      <c r="I79" s="3" t="str">
        <f t="shared" si="122"/>
        <v>034728</v>
      </c>
      <c r="J79" s="8" t="str">
        <f>VLOOKUP(C79,[1]物品主檔!$C:$D,2,0)</f>
        <v>6E01000946</v>
      </c>
      <c r="K79" s="8" t="s">
        <v>192</v>
      </c>
      <c r="L79" s="9" t="s">
        <v>192</v>
      </c>
      <c r="M79" s="9" t="s">
        <v>192</v>
      </c>
      <c r="N79" s="9" t="s">
        <v>231</v>
      </c>
    </row>
    <row r="80" spans="1:14" x14ac:dyDescent="0.2">
      <c r="A80" s="5" t="str">
        <f t="shared" ref="A80:A81" si="141">A79</f>
        <v>Xi-NEUP</v>
      </c>
      <c r="B80" s="1" t="s">
        <v>230</v>
      </c>
      <c r="C80" s="2">
        <f t="shared" ref="C80:C81" si="142">C79</f>
        <v>470296</v>
      </c>
      <c r="D80" s="5" t="str">
        <f t="shared" ref="D80:D81" si="143">D79</f>
        <v>da Vinci Xi Large SutureCut Needle Driver</v>
      </c>
      <c r="E80" s="5" t="str">
        <f t="shared" ref="E80:E81" si="144">E79</f>
        <v>da Vinci Xi 夾針器（含線剪)</v>
      </c>
      <c r="F80" s="5" t="str">
        <f t="shared" ref="F80:F81" si="145">F79</f>
        <v>支</v>
      </c>
      <c r="G80" s="5" t="str">
        <f t="shared" ref="G80:G81" si="146">G79</f>
        <v>10次</v>
      </c>
      <c r="H80" s="5" t="s">
        <v>190</v>
      </c>
      <c r="I80" s="3" t="str">
        <f t="shared" si="122"/>
        <v>035164</v>
      </c>
      <c r="J80" s="8" t="str">
        <f>VLOOKUP(C80,[1]物品主檔!$C:$D,2,0)</f>
        <v>6E01000946</v>
      </c>
      <c r="K80" s="8" t="s">
        <v>192</v>
      </c>
      <c r="L80" s="9" t="s">
        <v>192</v>
      </c>
      <c r="M80" s="9" t="s">
        <v>192</v>
      </c>
      <c r="N80" s="9" t="s">
        <v>231</v>
      </c>
    </row>
    <row r="81" spans="1:14" x14ac:dyDescent="0.2">
      <c r="A81" s="5" t="str">
        <f t="shared" si="141"/>
        <v>Xi-NEUP</v>
      </c>
      <c r="B81" s="1" t="s">
        <v>230</v>
      </c>
      <c r="C81" s="2">
        <f t="shared" si="142"/>
        <v>470296</v>
      </c>
      <c r="D81" s="5" t="str">
        <f t="shared" si="143"/>
        <v>da Vinci Xi Large SutureCut Needle Driver</v>
      </c>
      <c r="E81" s="5" t="str">
        <f t="shared" si="144"/>
        <v>da Vinci Xi 夾針器（含線剪)</v>
      </c>
      <c r="F81" s="5" t="str">
        <f t="shared" si="145"/>
        <v>支</v>
      </c>
      <c r="G81" s="5" t="str">
        <f t="shared" si="146"/>
        <v>10次</v>
      </c>
      <c r="H81" s="5" t="s">
        <v>202</v>
      </c>
      <c r="I81" s="3" t="str">
        <f t="shared" si="122"/>
        <v>028222</v>
      </c>
      <c r="J81" s="8" t="str">
        <f>VLOOKUP(C81,[1]物品主檔!$C:$D,2,0)</f>
        <v>6E01000946</v>
      </c>
      <c r="K81" s="8" t="s">
        <v>192</v>
      </c>
      <c r="L81" s="9" t="s">
        <v>192</v>
      </c>
      <c r="M81" s="9" t="s">
        <v>192</v>
      </c>
      <c r="N81" s="9" t="s">
        <v>231</v>
      </c>
    </row>
    <row r="82" spans="1:14" x14ac:dyDescent="0.2">
      <c r="A82" s="5" t="s">
        <v>203</v>
      </c>
      <c r="B82" s="1" t="s">
        <v>230</v>
      </c>
      <c r="C82" s="2">
        <v>470309</v>
      </c>
      <c r="D82" s="5" t="s">
        <v>222</v>
      </c>
      <c r="E82" s="5" t="s">
        <v>223</v>
      </c>
      <c r="F82" s="5" t="s">
        <v>48</v>
      </c>
      <c r="G82" s="5" t="s">
        <v>81</v>
      </c>
      <c r="H82" s="5" t="s">
        <v>0</v>
      </c>
      <c r="I82" s="3" t="str">
        <f t="shared" si="122"/>
        <v>034728</v>
      </c>
      <c r="J82" s="8" t="str">
        <f>VLOOKUP(C82,[1]物品主檔!$C:$D,2,0)</f>
        <v>6E01000910</v>
      </c>
      <c r="K82" s="8" t="s">
        <v>192</v>
      </c>
      <c r="L82" s="9" t="s">
        <v>192</v>
      </c>
      <c r="M82" s="9" t="s">
        <v>192</v>
      </c>
      <c r="N82" s="9" t="s">
        <v>231</v>
      </c>
    </row>
    <row r="83" spans="1:14" x14ac:dyDescent="0.2">
      <c r="A83" s="5" t="str">
        <f t="shared" ref="A83:A84" si="147">A82</f>
        <v>Xi-NEUP</v>
      </c>
      <c r="B83" s="1" t="s">
        <v>230</v>
      </c>
      <c r="C83" s="2">
        <f t="shared" ref="C83:C84" si="148">C82</f>
        <v>470309</v>
      </c>
      <c r="D83" s="5" t="str">
        <f t="shared" ref="D83:D84" si="149">D82</f>
        <v>da Vinci Xi Mega SutureCut Needle Driver</v>
      </c>
      <c r="E83" s="5" t="str">
        <f t="shared" ref="E83:E84" si="150">E82</f>
        <v>da Vinci Xi 大型夾針器（含線剪）</v>
      </c>
      <c r="F83" s="5" t="str">
        <f t="shared" ref="F83:F84" si="151">F82</f>
        <v>支</v>
      </c>
      <c r="G83" s="5" t="str">
        <f t="shared" ref="G83:G84" si="152">G82</f>
        <v>10次</v>
      </c>
      <c r="H83" s="5" t="s">
        <v>190</v>
      </c>
      <c r="I83" s="3" t="str">
        <f t="shared" si="122"/>
        <v>035164</v>
      </c>
      <c r="J83" s="8" t="str">
        <f>VLOOKUP(C83,[1]物品主檔!$C:$D,2,0)</f>
        <v>6E01000910</v>
      </c>
      <c r="K83" s="8" t="s">
        <v>192</v>
      </c>
      <c r="L83" s="9" t="s">
        <v>192</v>
      </c>
      <c r="M83" s="9" t="s">
        <v>192</v>
      </c>
      <c r="N83" s="9" t="s">
        <v>231</v>
      </c>
    </row>
    <row r="84" spans="1:14" x14ac:dyDescent="0.2">
      <c r="A84" s="5" t="str">
        <f t="shared" si="147"/>
        <v>Xi-NEUP</v>
      </c>
      <c r="B84" s="1" t="s">
        <v>230</v>
      </c>
      <c r="C84" s="2">
        <f t="shared" si="148"/>
        <v>470309</v>
      </c>
      <c r="D84" s="5" t="str">
        <f t="shared" si="149"/>
        <v>da Vinci Xi Mega SutureCut Needle Driver</v>
      </c>
      <c r="E84" s="5" t="str">
        <f t="shared" si="150"/>
        <v>da Vinci Xi 大型夾針器（含線剪）</v>
      </c>
      <c r="F84" s="5" t="str">
        <f t="shared" si="151"/>
        <v>支</v>
      </c>
      <c r="G84" s="5" t="str">
        <f t="shared" si="152"/>
        <v>10次</v>
      </c>
      <c r="H84" s="5" t="s">
        <v>202</v>
      </c>
      <c r="I84" s="3" t="str">
        <f t="shared" si="122"/>
        <v>028222</v>
      </c>
      <c r="J84" s="8" t="str">
        <f>VLOOKUP(C84,[1]物品主檔!$C:$D,2,0)</f>
        <v>6E01000910</v>
      </c>
      <c r="K84" s="8" t="s">
        <v>192</v>
      </c>
      <c r="L84" s="9" t="s">
        <v>192</v>
      </c>
      <c r="M84" s="9" t="s">
        <v>192</v>
      </c>
      <c r="N84" s="9" t="s">
        <v>231</v>
      </c>
    </row>
    <row r="85" spans="1:14" x14ac:dyDescent="0.2">
      <c r="A85" s="5" t="s">
        <v>7</v>
      </c>
      <c r="B85" s="1" t="s">
        <v>230</v>
      </c>
      <c r="C85" s="2">
        <v>470318</v>
      </c>
      <c r="D85" s="5" t="s">
        <v>124</v>
      </c>
      <c r="E85" s="5" t="s">
        <v>123</v>
      </c>
      <c r="F85" s="5" t="s">
        <v>48</v>
      </c>
      <c r="G85" s="5" t="s">
        <v>81</v>
      </c>
      <c r="H85" s="5" t="s">
        <v>0</v>
      </c>
      <c r="I85" s="3" t="str">
        <f t="shared" si="122"/>
        <v>034728</v>
      </c>
      <c r="J85" s="8" t="str">
        <f>VLOOKUP(C85,[1]物品主檔!$C:$D,2,0)</f>
        <v>6E01000915</v>
      </c>
      <c r="K85" s="8" t="s">
        <v>192</v>
      </c>
      <c r="L85" s="9" t="s">
        <v>192</v>
      </c>
      <c r="M85" s="9" t="s">
        <v>192</v>
      </c>
      <c r="N85" s="9" t="s">
        <v>231</v>
      </c>
    </row>
    <row r="86" spans="1:14" x14ac:dyDescent="0.2">
      <c r="A86" s="5" t="str">
        <f t="shared" ref="A86:A87" si="153">A85</f>
        <v>Xi</v>
      </c>
      <c r="B86" s="1" t="s">
        <v>230</v>
      </c>
      <c r="C86" s="2">
        <f t="shared" ref="C86:C87" si="154">C85</f>
        <v>470318</v>
      </c>
      <c r="D86" s="5" t="str">
        <f t="shared" ref="D86:D87" si="155">D85</f>
        <v>da Vinci Xi Small Graptor (Grasping Retractor)</v>
      </c>
      <c r="E86" s="5" t="str">
        <f t="shared" ref="E86:E87" si="156">E85</f>
        <v>da Vinci Xi 短型抓取型牽引器</v>
      </c>
      <c r="F86" s="5" t="str">
        <f t="shared" ref="F86:F87" si="157">F85</f>
        <v>支</v>
      </c>
      <c r="G86" s="5" t="str">
        <f t="shared" ref="G86:G87" si="158">G85</f>
        <v>10次</v>
      </c>
      <c r="H86" s="5" t="s">
        <v>190</v>
      </c>
      <c r="I86" s="3" t="str">
        <f t="shared" si="122"/>
        <v>035164</v>
      </c>
      <c r="J86" s="8" t="str">
        <f>VLOOKUP(C86,[1]物品主檔!$C:$D,2,0)</f>
        <v>6E01000915</v>
      </c>
      <c r="K86" s="8" t="s">
        <v>192</v>
      </c>
      <c r="L86" s="9" t="s">
        <v>192</v>
      </c>
      <c r="M86" s="9" t="s">
        <v>192</v>
      </c>
      <c r="N86" s="9" t="s">
        <v>231</v>
      </c>
    </row>
    <row r="87" spans="1:14" x14ac:dyDescent="0.2">
      <c r="A87" s="5" t="str">
        <f t="shared" si="153"/>
        <v>Xi</v>
      </c>
      <c r="B87" s="1" t="s">
        <v>230</v>
      </c>
      <c r="C87" s="2">
        <f t="shared" si="154"/>
        <v>470318</v>
      </c>
      <c r="D87" s="5" t="str">
        <f t="shared" si="155"/>
        <v>da Vinci Xi Small Graptor (Grasping Retractor)</v>
      </c>
      <c r="E87" s="5" t="str">
        <f t="shared" si="156"/>
        <v>da Vinci Xi 短型抓取型牽引器</v>
      </c>
      <c r="F87" s="5" t="str">
        <f t="shared" si="157"/>
        <v>支</v>
      </c>
      <c r="G87" s="5" t="str">
        <f t="shared" si="158"/>
        <v>10次</v>
      </c>
      <c r="H87" s="5" t="s">
        <v>202</v>
      </c>
      <c r="I87" s="3" t="str">
        <f t="shared" si="122"/>
        <v>028222</v>
      </c>
      <c r="J87" s="8" t="str">
        <f>VLOOKUP(C87,[1]物品主檔!$C:$D,2,0)</f>
        <v>6E01000915</v>
      </c>
      <c r="K87" s="8" t="s">
        <v>192</v>
      </c>
      <c r="L87" s="9" t="s">
        <v>192</v>
      </c>
      <c r="M87" s="9" t="s">
        <v>192</v>
      </c>
      <c r="N87" s="9" t="s">
        <v>231</v>
      </c>
    </row>
    <row r="88" spans="1:14" x14ac:dyDescent="0.2">
      <c r="A88" s="5" t="s">
        <v>7</v>
      </c>
      <c r="B88" s="1" t="s">
        <v>230</v>
      </c>
      <c r="C88" s="2">
        <v>470327</v>
      </c>
      <c r="D88" s="5" t="s">
        <v>122</v>
      </c>
      <c r="E88" s="5" t="s">
        <v>121</v>
      </c>
      <c r="F88" s="5" t="s">
        <v>48</v>
      </c>
      <c r="G88" s="5" t="s">
        <v>78</v>
      </c>
      <c r="H88" s="5" t="s">
        <v>0</v>
      </c>
      <c r="I88" s="3" t="str">
        <f t="shared" si="122"/>
        <v>034728</v>
      </c>
      <c r="J88" s="8" t="str">
        <f>VLOOKUP(C88,[1]物品主檔!$C:$D,2,0)</f>
        <v>6E01000907</v>
      </c>
      <c r="K88" s="8" t="s">
        <v>192</v>
      </c>
      <c r="L88" s="9" t="s">
        <v>192</v>
      </c>
      <c r="M88" s="9" t="s">
        <v>192</v>
      </c>
      <c r="N88" s="9" t="s">
        <v>231</v>
      </c>
    </row>
    <row r="89" spans="1:14" x14ac:dyDescent="0.2">
      <c r="A89" s="5" t="str">
        <f t="shared" ref="A89:A90" si="159">A88</f>
        <v>Xi</v>
      </c>
      <c r="B89" s="1" t="s">
        <v>230</v>
      </c>
      <c r="C89" s="2">
        <f t="shared" ref="C89:C90" si="160">C88</f>
        <v>470327</v>
      </c>
      <c r="D89" s="5" t="str">
        <f t="shared" ref="D89:D90" si="161">D88</f>
        <v>da Vinci Xi Hem-o-lok Medium-Large Clip Applier</v>
      </c>
      <c r="E89" s="5" t="str">
        <f t="shared" ref="E89:E90" si="162">E88</f>
        <v>da Vinci Xi 海默拉克血管夾鉗（中）</v>
      </c>
      <c r="F89" s="5" t="str">
        <f t="shared" ref="F89:F90" si="163">F88</f>
        <v>支</v>
      </c>
      <c r="G89" s="5" t="str">
        <f t="shared" ref="G89:G90" si="164">G88</f>
        <v>100次</v>
      </c>
      <c r="H89" s="5" t="s">
        <v>190</v>
      </c>
      <c r="I89" s="3" t="str">
        <f t="shared" si="122"/>
        <v>035164</v>
      </c>
      <c r="J89" s="8" t="str">
        <f>VLOOKUP(C89,[1]物品主檔!$C:$D,2,0)</f>
        <v>6E01000907</v>
      </c>
      <c r="K89" s="8" t="s">
        <v>192</v>
      </c>
      <c r="L89" s="9" t="s">
        <v>192</v>
      </c>
      <c r="M89" s="9" t="s">
        <v>192</v>
      </c>
      <c r="N89" s="9" t="s">
        <v>231</v>
      </c>
    </row>
    <row r="90" spans="1:14" x14ac:dyDescent="0.2">
      <c r="A90" s="5" t="str">
        <f t="shared" si="159"/>
        <v>Xi</v>
      </c>
      <c r="B90" s="1" t="s">
        <v>230</v>
      </c>
      <c r="C90" s="2">
        <f t="shared" si="160"/>
        <v>470327</v>
      </c>
      <c r="D90" s="5" t="str">
        <f t="shared" si="161"/>
        <v>da Vinci Xi Hem-o-lok Medium-Large Clip Applier</v>
      </c>
      <c r="E90" s="5" t="str">
        <f t="shared" si="162"/>
        <v>da Vinci Xi 海默拉克血管夾鉗（中）</v>
      </c>
      <c r="F90" s="5" t="str">
        <f t="shared" si="163"/>
        <v>支</v>
      </c>
      <c r="G90" s="5" t="str">
        <f t="shared" si="164"/>
        <v>100次</v>
      </c>
      <c r="H90" s="5" t="s">
        <v>202</v>
      </c>
      <c r="I90" s="3" t="str">
        <f t="shared" si="122"/>
        <v>028222</v>
      </c>
      <c r="J90" s="8" t="str">
        <f>VLOOKUP(C90,[1]物品主檔!$C:$D,2,0)</f>
        <v>6E01000907</v>
      </c>
      <c r="K90" s="8" t="s">
        <v>192</v>
      </c>
      <c r="L90" s="9" t="s">
        <v>192</v>
      </c>
      <c r="M90" s="9" t="s">
        <v>192</v>
      </c>
      <c r="N90" s="9" t="s">
        <v>231</v>
      </c>
    </row>
    <row r="91" spans="1:14" x14ac:dyDescent="0.2">
      <c r="A91" s="5" t="s">
        <v>7</v>
      </c>
      <c r="B91" s="1" t="s">
        <v>230</v>
      </c>
      <c r="C91" s="2">
        <v>470341</v>
      </c>
      <c r="D91" s="5" t="s">
        <v>120</v>
      </c>
      <c r="E91" s="5" t="s">
        <v>119</v>
      </c>
      <c r="F91" s="5" t="s">
        <v>3</v>
      </c>
      <c r="G91" s="5" t="s">
        <v>118</v>
      </c>
      <c r="H91" s="5" t="s">
        <v>117</v>
      </c>
      <c r="I91" s="3" t="str">
        <f t="shared" si="122"/>
        <v>020435</v>
      </c>
      <c r="J91" s="8" t="str">
        <f>VLOOKUP(C91,[1]物品主檔!$C:$D,2,0)</f>
        <v>6E01000923</v>
      </c>
      <c r="K91" s="8" t="s">
        <v>192</v>
      </c>
      <c r="L91" s="9" t="s">
        <v>192</v>
      </c>
      <c r="M91" s="9" t="s">
        <v>192</v>
      </c>
      <c r="N91" s="9" t="s">
        <v>231</v>
      </c>
    </row>
    <row r="92" spans="1:14" x14ac:dyDescent="0.2">
      <c r="A92" s="5" t="s">
        <v>203</v>
      </c>
      <c r="B92" s="1" t="s">
        <v>230</v>
      </c>
      <c r="C92" s="2">
        <v>470344</v>
      </c>
      <c r="D92" s="5" t="s">
        <v>224</v>
      </c>
      <c r="E92" s="5" t="s">
        <v>225</v>
      </c>
      <c r="F92" s="5" t="s">
        <v>48</v>
      </c>
      <c r="G92" s="5" t="s">
        <v>81</v>
      </c>
      <c r="H92" s="5" t="s">
        <v>0</v>
      </c>
      <c r="I92" s="3" t="str">
        <f t="shared" si="122"/>
        <v>034728</v>
      </c>
      <c r="J92" s="8" t="str">
        <f>VLOOKUP(C92,[1]物品主檔!$C:$D,2,0)</f>
        <v>6E01000905</v>
      </c>
      <c r="K92" s="8" t="s">
        <v>192</v>
      </c>
      <c r="L92" s="9" t="s">
        <v>192</v>
      </c>
      <c r="M92" s="9" t="s">
        <v>192</v>
      </c>
      <c r="N92" s="9" t="s">
        <v>231</v>
      </c>
    </row>
    <row r="93" spans="1:14" x14ac:dyDescent="0.2">
      <c r="A93" s="5" t="str">
        <f t="shared" ref="A93:A94" si="165">A92</f>
        <v>Xi-NEUP</v>
      </c>
      <c r="B93" s="1" t="s">
        <v>230</v>
      </c>
      <c r="C93" s="2">
        <f t="shared" ref="C93:C94" si="166">C92</f>
        <v>470344</v>
      </c>
      <c r="D93" s="5" t="str">
        <f t="shared" ref="D93:D94" si="167">D92</f>
        <v>da Vinci Xi Curved Bipolar Dissector</v>
      </c>
      <c r="E93" s="5" t="str">
        <f t="shared" ref="E93:E94" si="168">E92</f>
        <v>da Vinci Xi 彎型雙極電燒</v>
      </c>
      <c r="F93" s="5" t="str">
        <f t="shared" ref="F93:F94" si="169">F92</f>
        <v>支</v>
      </c>
      <c r="G93" s="5" t="str">
        <f t="shared" ref="G93:G94" si="170">G92</f>
        <v>10次</v>
      </c>
      <c r="H93" s="5" t="s">
        <v>190</v>
      </c>
      <c r="I93" s="3" t="str">
        <f t="shared" si="122"/>
        <v>035164</v>
      </c>
      <c r="J93" s="8" t="str">
        <f>VLOOKUP(C93,[1]物品主檔!$C:$D,2,0)</f>
        <v>6E01000905</v>
      </c>
      <c r="K93" s="8" t="s">
        <v>192</v>
      </c>
      <c r="L93" s="9" t="s">
        <v>192</v>
      </c>
      <c r="M93" s="9" t="s">
        <v>192</v>
      </c>
      <c r="N93" s="9" t="s">
        <v>231</v>
      </c>
    </row>
    <row r="94" spans="1:14" x14ac:dyDescent="0.2">
      <c r="A94" s="5" t="str">
        <f t="shared" si="165"/>
        <v>Xi-NEUP</v>
      </c>
      <c r="B94" s="1" t="s">
        <v>230</v>
      </c>
      <c r="C94" s="2">
        <f t="shared" si="166"/>
        <v>470344</v>
      </c>
      <c r="D94" s="5" t="str">
        <f t="shared" si="167"/>
        <v>da Vinci Xi Curved Bipolar Dissector</v>
      </c>
      <c r="E94" s="5" t="str">
        <f t="shared" si="168"/>
        <v>da Vinci Xi 彎型雙極電燒</v>
      </c>
      <c r="F94" s="5" t="str">
        <f t="shared" si="169"/>
        <v>支</v>
      </c>
      <c r="G94" s="5" t="str">
        <f t="shared" si="170"/>
        <v>10次</v>
      </c>
      <c r="H94" s="5" t="s">
        <v>202</v>
      </c>
      <c r="I94" s="3" t="str">
        <f t="shared" si="122"/>
        <v>028222</v>
      </c>
      <c r="J94" s="8" t="str">
        <f>VLOOKUP(C94,[1]物品主檔!$C:$D,2,0)</f>
        <v>6E01000905</v>
      </c>
      <c r="K94" s="8" t="s">
        <v>192</v>
      </c>
      <c r="L94" s="9" t="s">
        <v>192</v>
      </c>
      <c r="M94" s="9" t="s">
        <v>192</v>
      </c>
      <c r="N94" s="9" t="s">
        <v>231</v>
      </c>
    </row>
    <row r="95" spans="1:14" x14ac:dyDescent="0.2">
      <c r="A95" s="5" t="s">
        <v>7</v>
      </c>
      <c r="B95" s="1" t="s">
        <v>230</v>
      </c>
      <c r="C95" s="2">
        <v>470347</v>
      </c>
      <c r="D95" s="5" t="s">
        <v>116</v>
      </c>
      <c r="E95" s="5" t="s">
        <v>115</v>
      </c>
      <c r="F95" s="5" t="s">
        <v>48</v>
      </c>
      <c r="G95" s="5" t="s">
        <v>81</v>
      </c>
      <c r="H95" s="5" t="s">
        <v>0</v>
      </c>
      <c r="I95" s="3" t="str">
        <f t="shared" si="122"/>
        <v>034728</v>
      </c>
      <c r="J95" s="8" t="str">
        <f>VLOOKUP(C95,[1]物品主檔!$C:$D,2,0)</f>
        <v>6E01000914</v>
      </c>
      <c r="K95" s="8" t="s">
        <v>192</v>
      </c>
      <c r="L95" s="9" t="s">
        <v>192</v>
      </c>
      <c r="M95" s="9" t="s">
        <v>192</v>
      </c>
      <c r="N95" s="9" t="s">
        <v>231</v>
      </c>
    </row>
    <row r="96" spans="1:14" x14ac:dyDescent="0.2">
      <c r="A96" s="5" t="str">
        <f t="shared" ref="A96:A97" si="171">A95</f>
        <v>Xi</v>
      </c>
      <c r="B96" s="1" t="s">
        <v>230</v>
      </c>
      <c r="C96" s="2">
        <f t="shared" ref="C96:C97" si="172">C95</f>
        <v>470347</v>
      </c>
      <c r="D96" s="5" t="str">
        <f t="shared" ref="D96:D97" si="173">D95</f>
        <v>da Vinci Xi Tip-Up Fenestrated Grasper</v>
      </c>
      <c r="E96" s="5" t="str">
        <f t="shared" ref="E96:E97" si="174">E95</f>
        <v>da Vinci Xi 吻端向上有孔型抓取鉗</v>
      </c>
      <c r="F96" s="5" t="str">
        <f t="shared" ref="F96:F97" si="175">F95</f>
        <v>支</v>
      </c>
      <c r="G96" s="5" t="str">
        <f t="shared" ref="G96:G97" si="176">G95</f>
        <v>10次</v>
      </c>
      <c r="H96" s="5" t="s">
        <v>190</v>
      </c>
      <c r="I96" s="3" t="str">
        <f t="shared" si="122"/>
        <v>035164</v>
      </c>
      <c r="J96" s="8" t="str">
        <f>VLOOKUP(C96,[1]物品主檔!$C:$D,2,0)</f>
        <v>6E01000914</v>
      </c>
      <c r="K96" s="8" t="s">
        <v>192</v>
      </c>
      <c r="L96" s="9" t="s">
        <v>192</v>
      </c>
      <c r="M96" s="9" t="s">
        <v>192</v>
      </c>
      <c r="N96" s="9" t="s">
        <v>231</v>
      </c>
    </row>
    <row r="97" spans="1:14" x14ac:dyDescent="0.2">
      <c r="A97" s="5" t="str">
        <f t="shared" si="171"/>
        <v>Xi</v>
      </c>
      <c r="B97" s="1" t="s">
        <v>230</v>
      </c>
      <c r="C97" s="2">
        <f t="shared" si="172"/>
        <v>470347</v>
      </c>
      <c r="D97" s="5" t="str">
        <f t="shared" si="173"/>
        <v>da Vinci Xi Tip-Up Fenestrated Grasper</v>
      </c>
      <c r="E97" s="5" t="str">
        <f t="shared" si="174"/>
        <v>da Vinci Xi 吻端向上有孔型抓取鉗</v>
      </c>
      <c r="F97" s="5" t="str">
        <f t="shared" si="175"/>
        <v>支</v>
      </c>
      <c r="G97" s="5" t="str">
        <f t="shared" si="176"/>
        <v>10次</v>
      </c>
      <c r="H97" s="5" t="s">
        <v>202</v>
      </c>
      <c r="I97" s="3" t="str">
        <f t="shared" si="122"/>
        <v>028222</v>
      </c>
      <c r="J97" s="8" t="str">
        <f>VLOOKUP(C97,[1]物品主檔!$C:$D,2,0)</f>
        <v>6E01000914</v>
      </c>
      <c r="K97" s="8" t="s">
        <v>192</v>
      </c>
      <c r="L97" s="9" t="s">
        <v>192</v>
      </c>
      <c r="M97" s="9" t="s">
        <v>192</v>
      </c>
      <c r="N97" s="9" t="s">
        <v>231</v>
      </c>
    </row>
    <row r="98" spans="1:14" x14ac:dyDescent="0.2">
      <c r="A98" s="5" t="s">
        <v>7</v>
      </c>
      <c r="B98" s="1" t="s">
        <v>230</v>
      </c>
      <c r="C98" s="2">
        <v>470359</v>
      </c>
      <c r="D98" s="5" t="s">
        <v>114</v>
      </c>
      <c r="E98" s="5" t="s">
        <v>113</v>
      </c>
      <c r="F98" s="5" t="s">
        <v>3</v>
      </c>
      <c r="G98" s="5" t="s">
        <v>99</v>
      </c>
      <c r="H98" s="5" t="s">
        <v>0</v>
      </c>
      <c r="I98" s="3" t="str">
        <f t="shared" si="122"/>
        <v>034728</v>
      </c>
      <c r="J98" s="8" t="str">
        <f>VLOOKUP(C98,[1]物品主檔!$C:$D,2,0)</f>
        <v>6E01000970</v>
      </c>
      <c r="K98" s="8" t="s">
        <v>192</v>
      </c>
      <c r="L98" s="9" t="s">
        <v>192</v>
      </c>
      <c r="M98" s="9" t="s">
        <v>192</v>
      </c>
      <c r="N98" s="9" t="s">
        <v>231</v>
      </c>
    </row>
    <row r="99" spans="1:14" x14ac:dyDescent="0.2">
      <c r="A99" s="5" t="str">
        <f t="shared" ref="A99:A100" si="177">A98</f>
        <v>Xi</v>
      </c>
      <c r="B99" s="1" t="s">
        <v>230</v>
      </c>
      <c r="C99" s="2">
        <f t="shared" ref="C99:C100" si="178">C98</f>
        <v>470359</v>
      </c>
      <c r="D99" s="5" t="str">
        <f t="shared" ref="D99:D100" si="179">D98</f>
        <v>da Vinci Xi 8mm Bladeless Obturator (Optical)</v>
      </c>
      <c r="E99" s="5" t="str">
        <f t="shared" ref="E99:E100" si="180">E98</f>
        <v>da Vinci Xi 8 mm無刀片穿刺針(可視型)</v>
      </c>
      <c r="F99" s="5" t="str">
        <f t="shared" ref="F99:F100" si="181">F98</f>
        <v>盒</v>
      </c>
      <c r="G99" s="5" t="str">
        <f t="shared" ref="G99:G100" si="182">G98</f>
        <v>6個</v>
      </c>
      <c r="H99" s="5" t="s">
        <v>190</v>
      </c>
      <c r="I99" s="3" t="str">
        <f t="shared" si="122"/>
        <v>035164</v>
      </c>
      <c r="J99" s="8" t="str">
        <f>VLOOKUP(C99,[1]物品主檔!$C:$D,2,0)</f>
        <v>6E01000970</v>
      </c>
      <c r="K99" s="8" t="s">
        <v>192</v>
      </c>
      <c r="L99" s="9" t="s">
        <v>192</v>
      </c>
      <c r="M99" s="9" t="s">
        <v>192</v>
      </c>
      <c r="N99" s="9" t="s">
        <v>231</v>
      </c>
    </row>
    <row r="100" spans="1:14" x14ac:dyDescent="0.2">
      <c r="A100" s="5" t="str">
        <f t="shared" si="177"/>
        <v>Xi</v>
      </c>
      <c r="B100" s="1" t="s">
        <v>230</v>
      </c>
      <c r="C100" s="2">
        <f t="shared" si="178"/>
        <v>470359</v>
      </c>
      <c r="D100" s="5" t="str">
        <f t="shared" si="179"/>
        <v>da Vinci Xi 8mm Bladeless Obturator (Optical)</v>
      </c>
      <c r="E100" s="5" t="str">
        <f t="shared" si="180"/>
        <v>da Vinci Xi 8 mm無刀片穿刺針(可視型)</v>
      </c>
      <c r="F100" s="5" t="str">
        <f t="shared" si="181"/>
        <v>盒</v>
      </c>
      <c r="G100" s="5" t="str">
        <f t="shared" si="182"/>
        <v>6個</v>
      </c>
      <c r="H100" s="5" t="s">
        <v>43</v>
      </c>
      <c r="I100" s="3" t="str">
        <f t="shared" si="122"/>
        <v>028057</v>
      </c>
      <c r="J100" s="8" t="str">
        <f>VLOOKUP(C100,[1]物品主檔!$C:$D,2,0)</f>
        <v>6E01000970</v>
      </c>
      <c r="K100" s="8" t="s">
        <v>192</v>
      </c>
      <c r="L100" s="9" t="s">
        <v>192</v>
      </c>
      <c r="M100" s="9" t="s">
        <v>192</v>
      </c>
      <c r="N100" s="9" t="s">
        <v>231</v>
      </c>
    </row>
    <row r="101" spans="1:14" x14ac:dyDescent="0.2">
      <c r="A101" s="5" t="s">
        <v>7</v>
      </c>
      <c r="B101" s="1" t="s">
        <v>230</v>
      </c>
      <c r="C101" s="2">
        <v>470360</v>
      </c>
      <c r="D101" s="5" t="s">
        <v>112</v>
      </c>
      <c r="E101" s="5" t="s">
        <v>111</v>
      </c>
      <c r="F101" s="5" t="s">
        <v>3</v>
      </c>
      <c r="G101" s="5" t="s">
        <v>99</v>
      </c>
      <c r="H101" s="5" t="s">
        <v>0</v>
      </c>
      <c r="I101" s="3" t="str">
        <f t="shared" si="122"/>
        <v>034728</v>
      </c>
      <c r="J101" s="8" t="str">
        <f>VLOOKUP(C101,[1]物品主檔!$C:$D,2,0)</f>
        <v>6E01000971</v>
      </c>
      <c r="K101" s="8" t="s">
        <v>192</v>
      </c>
      <c r="L101" s="9" t="s">
        <v>192</v>
      </c>
      <c r="M101" s="9" t="s">
        <v>192</v>
      </c>
      <c r="N101" s="9" t="s">
        <v>231</v>
      </c>
    </row>
    <row r="102" spans="1:14" x14ac:dyDescent="0.2">
      <c r="A102" s="5" t="str">
        <f t="shared" ref="A102:A103" si="183">A101</f>
        <v>Xi</v>
      </c>
      <c r="B102" s="1" t="s">
        <v>230</v>
      </c>
      <c r="C102" s="2">
        <f t="shared" ref="C102:C103" si="184">C101</f>
        <v>470360</v>
      </c>
      <c r="D102" s="5" t="str">
        <f t="shared" ref="D102:D103" si="185">D101</f>
        <v>da Vinci Xi 8mm Bladeless Obturator (Optical), Long</v>
      </c>
      <c r="E102" s="5" t="str">
        <f t="shared" ref="E102:E103" si="186">E101</f>
        <v>da Vinci Xi 8 mm無刀片穿刺針(可視型)加長型</v>
      </c>
      <c r="F102" s="5" t="str">
        <f t="shared" ref="F102:F103" si="187">F101</f>
        <v>盒</v>
      </c>
      <c r="G102" s="5" t="str">
        <f t="shared" ref="G102:G103" si="188">G101</f>
        <v>6個</v>
      </c>
      <c r="H102" s="5" t="s">
        <v>190</v>
      </c>
      <c r="I102" s="3" t="str">
        <f t="shared" si="122"/>
        <v>035164</v>
      </c>
      <c r="J102" s="8" t="str">
        <f>VLOOKUP(C102,[1]物品主檔!$C:$D,2,0)</f>
        <v>6E01000971</v>
      </c>
      <c r="K102" s="8" t="s">
        <v>192</v>
      </c>
      <c r="L102" s="9" t="s">
        <v>192</v>
      </c>
      <c r="M102" s="9" t="s">
        <v>192</v>
      </c>
      <c r="N102" s="9" t="s">
        <v>231</v>
      </c>
    </row>
    <row r="103" spans="1:14" x14ac:dyDescent="0.2">
      <c r="A103" s="5" t="str">
        <f t="shared" si="183"/>
        <v>Xi</v>
      </c>
      <c r="B103" s="1" t="s">
        <v>230</v>
      </c>
      <c r="C103" s="2">
        <f t="shared" si="184"/>
        <v>470360</v>
      </c>
      <c r="D103" s="5" t="str">
        <f t="shared" si="185"/>
        <v>da Vinci Xi 8mm Bladeless Obturator (Optical), Long</v>
      </c>
      <c r="E103" s="5" t="str">
        <f t="shared" si="186"/>
        <v>da Vinci Xi 8 mm無刀片穿刺針(可視型)加長型</v>
      </c>
      <c r="F103" s="5" t="str">
        <f t="shared" si="187"/>
        <v>盒</v>
      </c>
      <c r="G103" s="5" t="str">
        <f t="shared" si="188"/>
        <v>6個</v>
      </c>
      <c r="H103" s="5" t="s">
        <v>43</v>
      </c>
      <c r="I103" s="3" t="str">
        <f t="shared" si="122"/>
        <v>028057</v>
      </c>
      <c r="J103" s="8" t="str">
        <f>VLOOKUP(C103,[1]物品主檔!$C:$D,2,0)</f>
        <v>6E01000971</v>
      </c>
      <c r="K103" s="8" t="s">
        <v>192</v>
      </c>
      <c r="L103" s="9" t="s">
        <v>192</v>
      </c>
      <c r="M103" s="9" t="s">
        <v>192</v>
      </c>
      <c r="N103" s="9" t="s">
        <v>231</v>
      </c>
    </row>
    <row r="104" spans="1:14" x14ac:dyDescent="0.2">
      <c r="A104" s="5" t="s">
        <v>7</v>
      </c>
      <c r="B104" s="1" t="s">
        <v>230</v>
      </c>
      <c r="C104" s="2">
        <v>470361</v>
      </c>
      <c r="D104" s="5" t="s">
        <v>110</v>
      </c>
      <c r="E104" s="5" t="s">
        <v>109</v>
      </c>
      <c r="F104" s="5" t="s">
        <v>3</v>
      </c>
      <c r="G104" s="5" t="s">
        <v>102</v>
      </c>
      <c r="H104" s="5" t="s">
        <v>43</v>
      </c>
      <c r="I104" s="3" t="str">
        <f t="shared" si="122"/>
        <v>028057</v>
      </c>
      <c r="J104" s="8" t="str">
        <f>VLOOKUP(C104,[1]物品主檔!$C:$D,2,0)</f>
        <v>6E01000925</v>
      </c>
      <c r="K104" s="8" t="s">
        <v>192</v>
      </c>
      <c r="L104" s="9" t="s">
        <v>192</v>
      </c>
      <c r="M104" s="9" t="s">
        <v>192</v>
      </c>
      <c r="N104" s="9" t="s">
        <v>231</v>
      </c>
    </row>
    <row r="105" spans="1:14" x14ac:dyDescent="0.2">
      <c r="A105" s="5" t="str">
        <f>A104</f>
        <v>Xi</v>
      </c>
      <c r="B105" s="1" t="s">
        <v>230</v>
      </c>
      <c r="C105" s="2">
        <f t="shared" ref="C105" si="189">C104</f>
        <v>470361</v>
      </c>
      <c r="D105" s="5" t="str">
        <f t="shared" ref="D105" si="190">D104</f>
        <v>da Vinci Xi 5 mm - 8 mm Universal Seal</v>
      </c>
      <c r="E105" s="5" t="str">
        <f t="shared" ref="E105" si="191">E104</f>
        <v>da Vinci Xi 5 mm - 8mm通用密閉閥</v>
      </c>
      <c r="F105" s="5" t="str">
        <f t="shared" ref="F105" si="192">F104</f>
        <v>盒</v>
      </c>
      <c r="G105" s="5" t="str">
        <f t="shared" ref="G105" si="193">G104</f>
        <v>10個</v>
      </c>
      <c r="H105" s="5" t="s">
        <v>0</v>
      </c>
      <c r="I105" s="3" t="str">
        <f t="shared" si="122"/>
        <v>034728</v>
      </c>
      <c r="J105" s="8" t="str">
        <f>VLOOKUP(C105,[1]物品主檔!$C:$D,2,0)</f>
        <v>6E01000925</v>
      </c>
      <c r="K105" s="8" t="s">
        <v>192</v>
      </c>
      <c r="L105" s="9" t="s">
        <v>192</v>
      </c>
      <c r="M105" s="9" t="s">
        <v>192</v>
      </c>
      <c r="N105" s="9" t="s">
        <v>231</v>
      </c>
    </row>
    <row r="106" spans="1:14" x14ac:dyDescent="0.2">
      <c r="A106" s="5" t="s">
        <v>7</v>
      </c>
      <c r="B106" s="1" t="s">
        <v>230</v>
      </c>
      <c r="C106" s="2">
        <v>470375</v>
      </c>
      <c r="D106" s="5" t="s">
        <v>108</v>
      </c>
      <c r="E106" s="5" t="s">
        <v>107</v>
      </c>
      <c r="F106" s="5" t="s">
        <v>3</v>
      </c>
      <c r="G106" s="5" t="s">
        <v>83</v>
      </c>
      <c r="H106" s="5" t="s">
        <v>82</v>
      </c>
      <c r="I106" s="3" t="str">
        <f t="shared" si="122"/>
        <v>028205</v>
      </c>
      <c r="J106" s="8" t="str">
        <f>VLOOKUP(C106,[1]物品主檔!$C:$D,2,0)</f>
        <v>6E01000952</v>
      </c>
      <c r="K106" s="8" t="s">
        <v>192</v>
      </c>
      <c r="L106" s="9" t="s">
        <v>192</v>
      </c>
      <c r="M106" s="9" t="s">
        <v>192</v>
      </c>
      <c r="N106" s="9" t="s">
        <v>231</v>
      </c>
    </row>
    <row r="107" spans="1:14" x14ac:dyDescent="0.2">
      <c r="A107" s="5" t="s">
        <v>7</v>
      </c>
      <c r="B107" s="1" t="s">
        <v>230</v>
      </c>
      <c r="C107" s="2">
        <v>470376</v>
      </c>
      <c r="D107" s="5" t="s">
        <v>106</v>
      </c>
      <c r="E107" s="5" t="s">
        <v>105</v>
      </c>
      <c r="F107" s="5" t="s">
        <v>3</v>
      </c>
      <c r="G107" s="5" t="s">
        <v>83</v>
      </c>
      <c r="H107" s="5" t="s">
        <v>82</v>
      </c>
      <c r="I107" s="3" t="str">
        <f t="shared" si="122"/>
        <v>028205</v>
      </c>
      <c r="J107" s="8" t="str">
        <f>VLOOKUP(C107,[1]物品主檔!$C:$D,2,0)</f>
        <v>6E01000953</v>
      </c>
      <c r="K107" s="8" t="s">
        <v>192</v>
      </c>
      <c r="L107" s="9" t="s">
        <v>192</v>
      </c>
      <c r="M107" s="9" t="s">
        <v>192</v>
      </c>
      <c r="N107" s="9" t="s">
        <v>231</v>
      </c>
    </row>
    <row r="108" spans="1:14" x14ac:dyDescent="0.2">
      <c r="A108" s="5" t="s">
        <v>7</v>
      </c>
      <c r="B108" s="1" t="s">
        <v>230</v>
      </c>
      <c r="C108" s="2">
        <v>470380</v>
      </c>
      <c r="D108" s="5" t="s">
        <v>104</v>
      </c>
      <c r="E108" s="5" t="s">
        <v>103</v>
      </c>
      <c r="F108" s="5" t="s">
        <v>3</v>
      </c>
      <c r="G108" s="5" t="s">
        <v>102</v>
      </c>
      <c r="H108" s="5" t="s">
        <v>98</v>
      </c>
      <c r="I108" s="3" t="str">
        <f t="shared" si="122"/>
        <v>027815</v>
      </c>
      <c r="J108" s="8" t="str">
        <f>VLOOKUP(C108,[1]物品主檔!$C:$D,2,0)</f>
        <v>6E01000938</v>
      </c>
      <c r="K108" s="8" t="s">
        <v>192</v>
      </c>
      <c r="L108" s="9" t="s">
        <v>192</v>
      </c>
      <c r="M108" s="9" t="s">
        <v>192</v>
      </c>
      <c r="N108" s="9" t="s">
        <v>231</v>
      </c>
    </row>
    <row r="109" spans="1:14" x14ac:dyDescent="0.2">
      <c r="A109" s="5" t="str">
        <f>A108</f>
        <v>Xi</v>
      </c>
      <c r="B109" s="1" t="s">
        <v>230</v>
      </c>
      <c r="C109" s="2">
        <f t="shared" ref="C109" si="194">C108</f>
        <v>470380</v>
      </c>
      <c r="D109" s="5" t="str">
        <f t="shared" ref="D109" si="195">D108</f>
        <v>da Vinci Xi Endowrist 12 mm &amp; Stapler Cannula Seal</v>
      </c>
      <c r="E109" s="5" t="str">
        <f t="shared" ref="E109" si="196">E108</f>
        <v>da Vinci Xi 微腕型 12 mm 及吻合釘密閉閥</v>
      </c>
      <c r="F109" s="5" t="str">
        <f t="shared" ref="F109" si="197">F108</f>
        <v>盒</v>
      </c>
      <c r="G109" s="5" t="str">
        <f t="shared" ref="G109" si="198">G108</f>
        <v>10個</v>
      </c>
      <c r="H109" s="5" t="s">
        <v>0</v>
      </c>
      <c r="I109" s="3" t="str">
        <f t="shared" si="122"/>
        <v>034728</v>
      </c>
      <c r="J109" s="8" t="str">
        <f>VLOOKUP(C109,[1]物品主檔!$C:$D,2,0)</f>
        <v>6E01000938</v>
      </c>
      <c r="K109" s="8" t="s">
        <v>192</v>
      </c>
      <c r="L109" s="9" t="s">
        <v>192</v>
      </c>
      <c r="M109" s="9" t="s">
        <v>192</v>
      </c>
      <c r="N109" s="9" t="s">
        <v>231</v>
      </c>
    </row>
    <row r="110" spans="1:14" x14ac:dyDescent="0.2">
      <c r="A110" s="5" t="s">
        <v>7</v>
      </c>
      <c r="B110" s="1" t="s">
        <v>230</v>
      </c>
      <c r="C110" s="2">
        <v>470381</v>
      </c>
      <c r="D110" s="5" t="s">
        <v>101</v>
      </c>
      <c r="E110" s="5" t="s">
        <v>100</v>
      </c>
      <c r="F110" s="5" t="s">
        <v>3</v>
      </c>
      <c r="G110" s="5" t="s">
        <v>99</v>
      </c>
      <c r="H110" s="5" t="s">
        <v>98</v>
      </c>
      <c r="I110" s="3" t="str">
        <f t="shared" si="122"/>
        <v>027815</v>
      </c>
      <c r="J110" s="8" t="str">
        <f>VLOOKUP(C110,[1]物品主檔!$C:$D,2,0)</f>
        <v>6E01000939</v>
      </c>
      <c r="K110" s="8" t="s">
        <v>192</v>
      </c>
      <c r="L110" s="9" t="s">
        <v>192</v>
      </c>
      <c r="M110" s="9" t="s">
        <v>192</v>
      </c>
      <c r="N110" s="9" t="s">
        <v>231</v>
      </c>
    </row>
    <row r="111" spans="1:14" x14ac:dyDescent="0.2">
      <c r="A111" s="5" t="str">
        <f t="shared" ref="A111:A112" si="199">A110</f>
        <v>Xi</v>
      </c>
      <c r="B111" s="1" t="s">
        <v>230</v>
      </c>
      <c r="C111" s="2">
        <f t="shared" ref="C111:C112" si="200">C110</f>
        <v>470381</v>
      </c>
      <c r="D111" s="5" t="str">
        <f t="shared" ref="D111:D112" si="201">D110</f>
        <v>da Vinci Xi EndoWrist 12 - 8 mm Cannula Reducer</v>
      </c>
      <c r="E111" s="5" t="str">
        <f t="shared" ref="E111:E112" si="202">E110</f>
        <v>da Vinci Xi 微腕型 12 mm - 8 mm 管徑縮減套管</v>
      </c>
      <c r="F111" s="5" t="str">
        <f t="shared" ref="F111:F112" si="203">F110</f>
        <v>盒</v>
      </c>
      <c r="G111" s="5" t="str">
        <f t="shared" ref="G111:G112" si="204">G110</f>
        <v>6個</v>
      </c>
      <c r="H111" s="5" t="s">
        <v>0</v>
      </c>
      <c r="I111" s="3" t="str">
        <f t="shared" si="122"/>
        <v>034728</v>
      </c>
      <c r="J111" s="8" t="str">
        <f>VLOOKUP(C111,[1]物品主檔!$C:$D,2,0)</f>
        <v>6E01000939</v>
      </c>
      <c r="K111" s="8" t="s">
        <v>192</v>
      </c>
      <c r="L111" s="9" t="s">
        <v>192</v>
      </c>
      <c r="M111" s="9" t="s">
        <v>192</v>
      </c>
      <c r="N111" s="9" t="s">
        <v>231</v>
      </c>
    </row>
    <row r="112" spans="1:14" x14ac:dyDescent="0.2">
      <c r="A112" s="5" t="str">
        <f t="shared" si="199"/>
        <v>Xi</v>
      </c>
      <c r="B112" s="1" t="s">
        <v>230</v>
      </c>
      <c r="C112" s="2">
        <f t="shared" si="200"/>
        <v>470381</v>
      </c>
      <c r="D112" s="5" t="str">
        <f t="shared" si="201"/>
        <v>da Vinci Xi EndoWrist 12 - 8 mm Cannula Reducer</v>
      </c>
      <c r="E112" s="5" t="str">
        <f t="shared" si="202"/>
        <v>da Vinci Xi 微腕型 12 mm - 8 mm 管徑縮減套管</v>
      </c>
      <c r="F112" s="5" t="str">
        <f t="shared" si="203"/>
        <v>盒</v>
      </c>
      <c r="G112" s="5" t="str">
        <f t="shared" si="204"/>
        <v>6個</v>
      </c>
      <c r="H112" s="5" t="s">
        <v>190</v>
      </c>
      <c r="I112" s="3" t="str">
        <f t="shared" si="122"/>
        <v>035164</v>
      </c>
      <c r="J112" s="8" t="str">
        <f>VLOOKUP(C112,[1]物品主檔!$C:$D,2,0)</f>
        <v>6E01000939</v>
      </c>
      <c r="K112" s="8" t="s">
        <v>192</v>
      </c>
      <c r="L112" s="9" t="s">
        <v>192</v>
      </c>
      <c r="M112" s="9" t="s">
        <v>192</v>
      </c>
      <c r="N112" s="9" t="s">
        <v>231</v>
      </c>
    </row>
    <row r="113" spans="1:14" x14ac:dyDescent="0.2">
      <c r="A113" s="5" t="s">
        <v>7</v>
      </c>
      <c r="B113" s="1" t="s">
        <v>230</v>
      </c>
      <c r="C113" s="2">
        <v>470383</v>
      </c>
      <c r="D113" s="5" t="s">
        <v>97</v>
      </c>
      <c r="E113" s="5" t="s">
        <v>96</v>
      </c>
      <c r="F113" s="5" t="s">
        <v>3</v>
      </c>
      <c r="G113" s="5" t="s">
        <v>92</v>
      </c>
      <c r="H113" s="5" t="s">
        <v>179</v>
      </c>
      <c r="I113" s="3" t="str">
        <f t="shared" si="122"/>
        <v>014244</v>
      </c>
      <c r="J113" s="8" t="str">
        <f>VLOOKUP(C113,[1]物品主檔!$C:$D,2,0)</f>
        <v>6E01000932</v>
      </c>
      <c r="K113" s="8" t="s">
        <v>192</v>
      </c>
      <c r="L113" s="9" t="s">
        <v>192</v>
      </c>
      <c r="M113" s="9" t="s">
        <v>192</v>
      </c>
      <c r="N113" s="9" t="s">
        <v>231</v>
      </c>
    </row>
    <row r="114" spans="1:14" x14ac:dyDescent="0.2">
      <c r="A114" s="5" t="s">
        <v>95</v>
      </c>
      <c r="B114" s="1" t="s">
        <v>230</v>
      </c>
      <c r="C114" s="2">
        <v>470384</v>
      </c>
      <c r="D114" s="5" t="s">
        <v>94</v>
      </c>
      <c r="E114" s="5" t="s">
        <v>93</v>
      </c>
      <c r="F114" s="5" t="s">
        <v>3</v>
      </c>
      <c r="G114" s="5" t="s">
        <v>92</v>
      </c>
      <c r="H114" s="5" t="s">
        <v>179</v>
      </c>
      <c r="I114" s="3" t="str">
        <f t="shared" si="122"/>
        <v>014244</v>
      </c>
      <c r="J114" s="8" t="str">
        <f>VLOOKUP(C114,[1]物品主檔!$C:$D,2,0)</f>
        <v>6E01000933</v>
      </c>
      <c r="K114" s="8" t="s">
        <v>192</v>
      </c>
      <c r="L114" s="9" t="s">
        <v>192</v>
      </c>
      <c r="M114" s="9" t="s">
        <v>192</v>
      </c>
      <c r="N114" s="9" t="s">
        <v>231</v>
      </c>
    </row>
    <row r="115" spans="1:14" x14ac:dyDescent="0.2">
      <c r="A115" s="5" t="s">
        <v>7</v>
      </c>
      <c r="B115" s="1" t="s">
        <v>230</v>
      </c>
      <c r="C115" s="2">
        <v>470389</v>
      </c>
      <c r="D115" s="5" t="s">
        <v>91</v>
      </c>
      <c r="E115" s="5" t="s">
        <v>90</v>
      </c>
      <c r="F115" s="5" t="s">
        <v>3</v>
      </c>
      <c r="G115" s="5" t="s">
        <v>83</v>
      </c>
      <c r="H115" s="5" t="s">
        <v>82</v>
      </c>
      <c r="I115" s="3" t="str">
        <f t="shared" si="122"/>
        <v>028205</v>
      </c>
      <c r="J115" s="8" t="str">
        <f>VLOOKUP(C115,[1]物品主檔!$C:$D,2,0)</f>
        <v>6E01000954</v>
      </c>
      <c r="K115" s="8" t="s">
        <v>192</v>
      </c>
      <c r="L115" s="9" t="s">
        <v>192</v>
      </c>
      <c r="M115" s="9" t="s">
        <v>192</v>
      </c>
      <c r="N115" s="9" t="s">
        <v>231</v>
      </c>
    </row>
    <row r="116" spans="1:14" x14ac:dyDescent="0.2">
      <c r="A116" s="5" t="s">
        <v>7</v>
      </c>
      <c r="B116" s="1" t="s">
        <v>230</v>
      </c>
      <c r="C116" s="2">
        <v>470390</v>
      </c>
      <c r="D116" s="5" t="s">
        <v>89</v>
      </c>
      <c r="E116" s="5" t="s">
        <v>88</v>
      </c>
      <c r="F116" s="5" t="s">
        <v>3</v>
      </c>
      <c r="G116" s="5" t="s">
        <v>83</v>
      </c>
      <c r="H116" s="5" t="s">
        <v>82</v>
      </c>
      <c r="I116" s="3" t="str">
        <f t="shared" si="122"/>
        <v>028205</v>
      </c>
      <c r="J116" s="8" t="str">
        <f>VLOOKUP(C116,[1]物品主檔!$C:$D,2,0)</f>
        <v>6E01000955</v>
      </c>
      <c r="K116" s="8" t="s">
        <v>192</v>
      </c>
      <c r="L116" s="9" t="s">
        <v>192</v>
      </c>
      <c r="M116" s="9" t="s">
        <v>192</v>
      </c>
      <c r="N116" s="9" t="s">
        <v>231</v>
      </c>
    </row>
    <row r="117" spans="1:14" x14ac:dyDescent="0.2">
      <c r="A117" s="5" t="s">
        <v>7</v>
      </c>
      <c r="B117" s="1" t="s">
        <v>230</v>
      </c>
      <c r="C117" s="2">
        <v>470395</v>
      </c>
      <c r="D117" s="5" t="s">
        <v>87</v>
      </c>
      <c r="E117" s="5" t="s">
        <v>86</v>
      </c>
      <c r="F117" s="5" t="s">
        <v>3</v>
      </c>
      <c r="G117" s="5" t="s">
        <v>83</v>
      </c>
      <c r="H117" s="5" t="s">
        <v>82</v>
      </c>
      <c r="I117" s="3" t="str">
        <f t="shared" si="122"/>
        <v>028205</v>
      </c>
      <c r="J117" s="8" t="str">
        <f>VLOOKUP(C117,[1]物品主檔!$C:$D,2,0)</f>
        <v>6E01000957</v>
      </c>
      <c r="K117" s="8" t="s">
        <v>192</v>
      </c>
      <c r="L117" s="9" t="s">
        <v>192</v>
      </c>
      <c r="M117" s="9" t="s">
        <v>192</v>
      </c>
      <c r="N117" s="9" t="s">
        <v>231</v>
      </c>
    </row>
    <row r="118" spans="1:14" x14ac:dyDescent="0.2">
      <c r="A118" s="5" t="s">
        <v>7</v>
      </c>
      <c r="B118" s="1" t="s">
        <v>230</v>
      </c>
      <c r="C118" s="2">
        <v>470396</v>
      </c>
      <c r="D118" s="5" t="s">
        <v>85</v>
      </c>
      <c r="E118" s="5" t="s">
        <v>84</v>
      </c>
      <c r="F118" s="5" t="s">
        <v>3</v>
      </c>
      <c r="G118" s="5" t="s">
        <v>83</v>
      </c>
      <c r="H118" s="5" t="s">
        <v>82</v>
      </c>
      <c r="I118" s="3" t="str">
        <f t="shared" si="122"/>
        <v>028205</v>
      </c>
      <c r="J118" s="8" t="str">
        <f>VLOOKUP(C118,[1]物品主檔!$C:$D,2,0)</f>
        <v>6E01000956</v>
      </c>
      <c r="K118" s="8" t="s">
        <v>192</v>
      </c>
      <c r="L118" s="9" t="s">
        <v>192</v>
      </c>
      <c r="M118" s="9" t="s">
        <v>192</v>
      </c>
      <c r="N118" s="9" t="s">
        <v>231</v>
      </c>
    </row>
    <row r="119" spans="1:14" x14ac:dyDescent="0.2">
      <c r="A119" s="5" t="s">
        <v>7</v>
      </c>
      <c r="B119" s="1" t="s">
        <v>230</v>
      </c>
      <c r="C119" s="2">
        <v>470398</v>
      </c>
      <c r="D119" s="5" t="s">
        <v>180</v>
      </c>
      <c r="E119" s="5" t="s">
        <v>181</v>
      </c>
      <c r="F119" s="5" t="s">
        <v>3</v>
      </c>
      <c r="G119" s="5" t="s">
        <v>83</v>
      </c>
      <c r="H119" s="5" t="s">
        <v>82</v>
      </c>
      <c r="I119" s="3" t="str">
        <f t="shared" si="122"/>
        <v>028205</v>
      </c>
      <c r="J119" s="8" t="str">
        <f>VLOOKUP(C119,[1]物品主檔!$C:$D,2,0)</f>
        <v>6E01001438</v>
      </c>
      <c r="K119" s="8" t="s">
        <v>192</v>
      </c>
      <c r="L119" s="9" t="s">
        <v>192</v>
      </c>
      <c r="M119" s="9" t="s">
        <v>192</v>
      </c>
      <c r="N119" s="9" t="s">
        <v>231</v>
      </c>
    </row>
    <row r="120" spans="1:14" x14ac:dyDescent="0.2">
      <c r="A120" s="5" t="s">
        <v>7</v>
      </c>
      <c r="B120" s="1" t="s">
        <v>230</v>
      </c>
      <c r="C120" s="2">
        <v>470399</v>
      </c>
      <c r="D120" s="5" t="s">
        <v>182</v>
      </c>
      <c r="E120" s="5" t="s">
        <v>183</v>
      </c>
      <c r="F120" s="5" t="s">
        <v>3</v>
      </c>
      <c r="G120" s="5" t="s">
        <v>83</v>
      </c>
      <c r="H120" s="5" t="s">
        <v>82</v>
      </c>
      <c r="I120" s="3" t="str">
        <f t="shared" si="122"/>
        <v>028205</v>
      </c>
      <c r="J120" s="8" t="str">
        <f>VLOOKUP(C120,[1]物品主檔!$C:$D,2,0)</f>
        <v>6E01001439</v>
      </c>
      <c r="K120" s="8" t="s">
        <v>192</v>
      </c>
      <c r="L120" s="9" t="s">
        <v>192</v>
      </c>
      <c r="M120" s="9" t="s">
        <v>192</v>
      </c>
      <c r="N120" s="9" t="s">
        <v>231</v>
      </c>
    </row>
    <row r="121" spans="1:14" x14ac:dyDescent="0.2">
      <c r="A121" s="5" t="s">
        <v>203</v>
      </c>
      <c r="B121" s="1" t="s">
        <v>230</v>
      </c>
      <c r="C121" s="2">
        <v>470400</v>
      </c>
      <c r="D121" s="5" t="s">
        <v>226</v>
      </c>
      <c r="E121" s="5" t="s">
        <v>227</v>
      </c>
      <c r="F121" s="5" t="s">
        <v>48</v>
      </c>
      <c r="G121" s="5" t="s">
        <v>81</v>
      </c>
      <c r="H121" s="5" t="s">
        <v>0</v>
      </c>
      <c r="I121" s="3" t="str">
        <f t="shared" si="122"/>
        <v>034728</v>
      </c>
      <c r="J121" s="8" t="str">
        <f>VLOOKUP(C121,[1]物品主檔!$C:$D,2,0)</f>
        <v>6E01000949</v>
      </c>
      <c r="K121" s="8" t="s">
        <v>192</v>
      </c>
      <c r="L121" s="9" t="s">
        <v>192</v>
      </c>
      <c r="M121" s="9" t="s">
        <v>192</v>
      </c>
      <c r="N121" s="9" t="s">
        <v>231</v>
      </c>
    </row>
    <row r="122" spans="1:14" x14ac:dyDescent="0.2">
      <c r="A122" s="5" t="str">
        <f t="shared" ref="A122:A123" si="205">A121</f>
        <v>Xi-NEUP</v>
      </c>
      <c r="B122" s="1" t="s">
        <v>230</v>
      </c>
      <c r="C122" s="2">
        <f t="shared" ref="C122:C123" si="206">C121</f>
        <v>470400</v>
      </c>
      <c r="D122" s="5" t="str">
        <f t="shared" ref="D122:D123" si="207">D121</f>
        <v>da Vinci Xi Long Bipolar Grasper</v>
      </c>
      <c r="E122" s="5" t="str">
        <f t="shared" ref="E122:E123" si="208">E121</f>
        <v>da Vinci Xi 長型雙極電燒鉗</v>
      </c>
      <c r="F122" s="5" t="str">
        <f t="shared" ref="F122:F123" si="209">F121</f>
        <v>支</v>
      </c>
      <c r="G122" s="5" t="str">
        <f t="shared" ref="G122:G123" si="210">G121</f>
        <v>10次</v>
      </c>
      <c r="H122" s="5" t="s">
        <v>190</v>
      </c>
      <c r="I122" s="3" t="str">
        <f t="shared" si="122"/>
        <v>035164</v>
      </c>
      <c r="J122" s="8" t="str">
        <f>VLOOKUP(C122,[1]物品主檔!$C:$D,2,0)</f>
        <v>6E01000949</v>
      </c>
      <c r="K122" s="8" t="s">
        <v>192</v>
      </c>
      <c r="L122" s="9" t="s">
        <v>192</v>
      </c>
      <c r="M122" s="9" t="s">
        <v>192</v>
      </c>
      <c r="N122" s="9" t="s">
        <v>231</v>
      </c>
    </row>
    <row r="123" spans="1:14" x14ac:dyDescent="0.2">
      <c r="A123" s="5" t="str">
        <f t="shared" si="205"/>
        <v>Xi-NEUP</v>
      </c>
      <c r="B123" s="1" t="s">
        <v>230</v>
      </c>
      <c r="C123" s="2">
        <f t="shared" si="206"/>
        <v>470400</v>
      </c>
      <c r="D123" s="5" t="str">
        <f t="shared" si="207"/>
        <v>da Vinci Xi Long Bipolar Grasper</v>
      </c>
      <c r="E123" s="5" t="str">
        <f t="shared" si="208"/>
        <v>da Vinci Xi 長型雙極電燒鉗</v>
      </c>
      <c r="F123" s="5" t="str">
        <f t="shared" si="209"/>
        <v>支</v>
      </c>
      <c r="G123" s="5" t="str">
        <f t="shared" si="210"/>
        <v>10次</v>
      </c>
      <c r="H123" s="5" t="s">
        <v>202</v>
      </c>
      <c r="I123" s="3" t="str">
        <f t="shared" si="122"/>
        <v>028222</v>
      </c>
      <c r="J123" s="8" t="str">
        <f>VLOOKUP(C123,[1]物品主檔!$C:$D,2,0)</f>
        <v>6E01000949</v>
      </c>
      <c r="K123" s="8" t="s">
        <v>192</v>
      </c>
      <c r="L123" s="9" t="s">
        <v>192</v>
      </c>
      <c r="M123" s="9" t="s">
        <v>192</v>
      </c>
      <c r="N123" s="9" t="s">
        <v>231</v>
      </c>
    </row>
    <row r="124" spans="1:14" x14ac:dyDescent="0.2">
      <c r="A124" s="5" t="s">
        <v>7</v>
      </c>
      <c r="B124" s="1" t="s">
        <v>230</v>
      </c>
      <c r="C124" s="2">
        <v>470401</v>
      </c>
      <c r="D124" s="5" t="s">
        <v>80</v>
      </c>
      <c r="E124" s="5" t="s">
        <v>79</v>
      </c>
      <c r="F124" s="5" t="s">
        <v>48</v>
      </c>
      <c r="G124" s="5" t="s">
        <v>78</v>
      </c>
      <c r="H124" s="5" t="s">
        <v>0</v>
      </c>
      <c r="I124" s="3" t="str">
        <f t="shared" si="122"/>
        <v>034728</v>
      </c>
      <c r="J124" s="8" t="str">
        <f>VLOOKUP(C124,[1]物品主檔!$C:$D,2,0)</f>
        <v>6E01000950</v>
      </c>
      <c r="K124" s="8" t="s">
        <v>192</v>
      </c>
      <c r="L124" s="9" t="s">
        <v>192</v>
      </c>
      <c r="M124" s="9" t="s">
        <v>192</v>
      </c>
      <c r="N124" s="9" t="s">
        <v>231</v>
      </c>
    </row>
    <row r="125" spans="1:14" x14ac:dyDescent="0.2">
      <c r="A125" s="5" t="str">
        <f t="shared" ref="A125:A126" si="211">A124</f>
        <v>Xi</v>
      </c>
      <c r="B125" s="1" t="s">
        <v>230</v>
      </c>
      <c r="C125" s="2">
        <f t="shared" ref="C125:C126" si="212">C124</f>
        <v>470401</v>
      </c>
      <c r="D125" s="5" t="str">
        <f t="shared" ref="D125:D126" si="213">D124</f>
        <v>da Vinci Xi Small Clip Applier</v>
      </c>
      <c r="E125" s="5" t="str">
        <f t="shared" ref="E125:E126" si="214">E124</f>
        <v>da Vinci Xi 血管鉗</v>
      </c>
      <c r="F125" s="5" t="str">
        <f t="shared" ref="F125:F126" si="215">F124</f>
        <v>支</v>
      </c>
      <c r="G125" s="5" t="str">
        <f t="shared" ref="G125:G126" si="216">G124</f>
        <v>100次</v>
      </c>
      <c r="H125" s="5" t="s">
        <v>190</v>
      </c>
      <c r="I125" s="3" t="str">
        <f t="shared" si="122"/>
        <v>035164</v>
      </c>
      <c r="J125" s="8" t="str">
        <f>VLOOKUP(C125,[1]物品主檔!$C:$D,2,0)</f>
        <v>6E01000950</v>
      </c>
      <c r="K125" s="8" t="s">
        <v>192</v>
      </c>
      <c r="L125" s="9" t="s">
        <v>192</v>
      </c>
      <c r="M125" s="9" t="s">
        <v>192</v>
      </c>
      <c r="N125" s="9" t="s">
        <v>231</v>
      </c>
    </row>
    <row r="126" spans="1:14" x14ac:dyDescent="0.2">
      <c r="A126" s="5" t="str">
        <f t="shared" si="211"/>
        <v>Xi</v>
      </c>
      <c r="B126" s="1" t="s">
        <v>230</v>
      </c>
      <c r="C126" s="2">
        <f t="shared" si="212"/>
        <v>470401</v>
      </c>
      <c r="D126" s="5" t="str">
        <f t="shared" si="213"/>
        <v>da Vinci Xi Small Clip Applier</v>
      </c>
      <c r="E126" s="5" t="str">
        <f t="shared" si="214"/>
        <v>da Vinci Xi 血管鉗</v>
      </c>
      <c r="F126" s="5" t="str">
        <f t="shared" si="215"/>
        <v>支</v>
      </c>
      <c r="G126" s="5" t="str">
        <f t="shared" si="216"/>
        <v>100次</v>
      </c>
      <c r="H126" s="5" t="s">
        <v>202</v>
      </c>
      <c r="I126" s="3" t="str">
        <f t="shared" si="122"/>
        <v>028222</v>
      </c>
      <c r="J126" s="8" t="str">
        <f>VLOOKUP(C126,[1]物品主檔!$C:$D,2,0)</f>
        <v>6E01000950</v>
      </c>
      <c r="K126" s="8" t="s">
        <v>192</v>
      </c>
      <c r="L126" s="9" t="s">
        <v>192</v>
      </c>
      <c r="M126" s="9" t="s">
        <v>192</v>
      </c>
      <c r="N126" s="9" t="s">
        <v>231</v>
      </c>
    </row>
    <row r="127" spans="1:14" x14ac:dyDescent="0.2">
      <c r="A127" s="5" t="s">
        <v>7</v>
      </c>
      <c r="B127" s="1" t="s">
        <v>230</v>
      </c>
      <c r="C127" s="2">
        <v>471006</v>
      </c>
      <c r="D127" s="5" t="s">
        <v>77</v>
      </c>
      <c r="E127" s="5" t="s">
        <v>76</v>
      </c>
      <c r="F127" s="5" t="s">
        <v>48</v>
      </c>
      <c r="G127" s="5" t="s">
        <v>56</v>
      </c>
      <c r="H127" s="5" t="s">
        <v>46</v>
      </c>
      <c r="I127" s="3" t="str">
        <f t="shared" si="122"/>
        <v>034574</v>
      </c>
      <c r="J127" s="8" t="str">
        <f>VLOOKUP(C127,[1]物品主檔!$C:$D,2,0)</f>
        <v>6E01001288</v>
      </c>
      <c r="K127" s="8" t="s">
        <v>192</v>
      </c>
      <c r="L127" s="9" t="s">
        <v>192</v>
      </c>
      <c r="M127" s="9" t="s">
        <v>192</v>
      </c>
      <c r="N127" s="9" t="s">
        <v>231</v>
      </c>
    </row>
    <row r="128" spans="1:14" x14ac:dyDescent="0.2">
      <c r="A128" s="5" t="str">
        <f>A127</f>
        <v>Xi</v>
      </c>
      <c r="B128" s="1" t="s">
        <v>230</v>
      </c>
      <c r="C128" s="2">
        <f t="shared" ref="C128" si="217">C127</f>
        <v>471006</v>
      </c>
      <c r="D128" s="5" t="str">
        <f t="shared" ref="D128" si="218">D127</f>
        <v>Large Needle Driver</v>
      </c>
      <c r="E128" s="5" t="str">
        <f t="shared" ref="E128" si="219">E127</f>
        <v>夾針器</v>
      </c>
      <c r="F128" s="5" t="str">
        <f t="shared" ref="F128" si="220">F127</f>
        <v>支</v>
      </c>
      <c r="G128" s="5" t="str">
        <f t="shared" ref="G128" si="221">G127</f>
        <v>15次</v>
      </c>
      <c r="H128" s="5" t="s">
        <v>190</v>
      </c>
      <c r="I128" s="3" t="str">
        <f t="shared" si="122"/>
        <v>035164</v>
      </c>
      <c r="J128" s="8" t="str">
        <f>VLOOKUP(C128,[1]物品主檔!$C:$D,2,0)</f>
        <v>6E01001288</v>
      </c>
      <c r="K128" s="8" t="s">
        <v>192</v>
      </c>
      <c r="L128" s="9" t="s">
        <v>192</v>
      </c>
      <c r="M128" s="9" t="s">
        <v>192</v>
      </c>
      <c r="N128" s="9" t="s">
        <v>231</v>
      </c>
    </row>
    <row r="129" spans="1:14" x14ac:dyDescent="0.2">
      <c r="A129" s="5" t="s">
        <v>7</v>
      </c>
      <c r="B129" s="1" t="s">
        <v>230</v>
      </c>
      <c r="C129" s="2">
        <v>471048</v>
      </c>
      <c r="D129" s="5" t="s">
        <v>75</v>
      </c>
      <c r="E129" s="5" t="s">
        <v>74</v>
      </c>
      <c r="F129" s="5" t="s">
        <v>48</v>
      </c>
      <c r="G129" s="5" t="s">
        <v>63</v>
      </c>
      <c r="H129" s="5" t="s">
        <v>46</v>
      </c>
      <c r="I129" s="3" t="str">
        <f t="shared" si="122"/>
        <v>034574</v>
      </c>
      <c r="J129" s="8" t="str">
        <f>VLOOKUP(C129,[1]物品主檔!$C:$D,2,0)</f>
        <v>6E01001289</v>
      </c>
      <c r="K129" s="8" t="s">
        <v>192</v>
      </c>
      <c r="L129" s="9" t="s">
        <v>192</v>
      </c>
      <c r="M129" s="9" t="s">
        <v>192</v>
      </c>
      <c r="N129" s="9" t="s">
        <v>231</v>
      </c>
    </row>
    <row r="130" spans="1:14" x14ac:dyDescent="0.2">
      <c r="A130" s="5" t="str">
        <f>A129</f>
        <v>Xi</v>
      </c>
      <c r="B130" s="1" t="s">
        <v>230</v>
      </c>
      <c r="C130" s="2">
        <f t="shared" ref="C130" si="222">C129</f>
        <v>471048</v>
      </c>
      <c r="D130" s="5" t="str">
        <f t="shared" ref="D130" si="223">D129</f>
        <v>Long Tip Forceps</v>
      </c>
      <c r="E130" s="5" t="str">
        <f t="shared" ref="E130" si="224">E129</f>
        <v>長型鉗子</v>
      </c>
      <c r="F130" s="5" t="str">
        <f t="shared" ref="F130" si="225">F129</f>
        <v>支</v>
      </c>
      <c r="G130" s="5" t="str">
        <f t="shared" ref="G130" si="226">G129</f>
        <v>18次</v>
      </c>
      <c r="H130" s="5" t="s">
        <v>190</v>
      </c>
      <c r="I130" s="3" t="str">
        <f t="shared" si="122"/>
        <v>035164</v>
      </c>
      <c r="J130" s="8" t="str">
        <f>VLOOKUP(C130,[1]物品主檔!$C:$D,2,0)</f>
        <v>6E01001289</v>
      </c>
      <c r="K130" s="8" t="s">
        <v>192</v>
      </c>
      <c r="L130" s="9" t="s">
        <v>192</v>
      </c>
      <c r="M130" s="9" t="s">
        <v>192</v>
      </c>
      <c r="N130" s="9" t="s">
        <v>231</v>
      </c>
    </row>
    <row r="131" spans="1:14" x14ac:dyDescent="0.2">
      <c r="A131" s="5" t="s">
        <v>7</v>
      </c>
      <c r="B131" s="1" t="s">
        <v>230</v>
      </c>
      <c r="C131" s="2">
        <v>471049</v>
      </c>
      <c r="D131" s="5" t="s">
        <v>73</v>
      </c>
      <c r="E131" s="5" t="s">
        <v>72</v>
      </c>
      <c r="F131" s="5" t="s">
        <v>48</v>
      </c>
      <c r="G131" s="5" t="s">
        <v>63</v>
      </c>
      <c r="H131" s="5" t="s">
        <v>46</v>
      </c>
      <c r="I131" s="3" t="str">
        <f t="shared" si="122"/>
        <v>034574</v>
      </c>
      <c r="J131" s="8" t="str">
        <f>VLOOKUP(C131,[1]物品主檔!$C:$D,2,0)</f>
        <v>6E01001290</v>
      </c>
      <c r="K131" s="8" t="s">
        <v>192</v>
      </c>
      <c r="L131" s="9" t="s">
        <v>192</v>
      </c>
      <c r="M131" s="9" t="s">
        <v>192</v>
      </c>
      <c r="N131" s="9" t="s">
        <v>231</v>
      </c>
    </row>
    <row r="132" spans="1:14" x14ac:dyDescent="0.2">
      <c r="A132" s="5" t="str">
        <f>A131</f>
        <v>Xi</v>
      </c>
      <c r="B132" s="1" t="s">
        <v>230</v>
      </c>
      <c r="C132" s="2">
        <f t="shared" ref="C132" si="227">C131</f>
        <v>471049</v>
      </c>
      <c r="D132" s="5" t="str">
        <f t="shared" ref="D132" si="228">D131</f>
        <v>Cadiere Forceps         </v>
      </c>
      <c r="E132" s="5" t="str">
        <f t="shared" ref="E132" si="229">E131</f>
        <v>卡氏鉗</v>
      </c>
      <c r="F132" s="5" t="str">
        <f t="shared" ref="F132" si="230">F131</f>
        <v>支</v>
      </c>
      <c r="G132" s="5" t="str">
        <f t="shared" ref="G132" si="231">G131</f>
        <v>18次</v>
      </c>
      <c r="H132" s="5" t="s">
        <v>190</v>
      </c>
      <c r="I132" s="3" t="str">
        <f t="shared" si="122"/>
        <v>035164</v>
      </c>
      <c r="J132" s="8" t="str">
        <f>VLOOKUP(C132,[1]物品主檔!$C:$D,2,0)</f>
        <v>6E01001290</v>
      </c>
      <c r="K132" s="8" t="s">
        <v>192</v>
      </c>
      <c r="L132" s="9" t="s">
        <v>192</v>
      </c>
      <c r="M132" s="9" t="s">
        <v>192</v>
      </c>
      <c r="N132" s="9" t="s">
        <v>231</v>
      </c>
    </row>
    <row r="133" spans="1:14" x14ac:dyDescent="0.2">
      <c r="A133" s="5" t="s">
        <v>7</v>
      </c>
      <c r="B133" s="1" t="s">
        <v>230</v>
      </c>
      <c r="C133" s="2">
        <v>471093</v>
      </c>
      <c r="D133" s="5" t="s">
        <v>71</v>
      </c>
      <c r="E133" s="5" t="s">
        <v>70</v>
      </c>
      <c r="F133" s="5" t="s">
        <v>48</v>
      </c>
      <c r="G133" s="5" t="s">
        <v>63</v>
      </c>
      <c r="H133" s="5" t="s">
        <v>46</v>
      </c>
      <c r="I133" s="3" t="str">
        <f t="shared" si="122"/>
        <v>034574</v>
      </c>
      <c r="J133" s="8" t="str">
        <f>VLOOKUP(C133,[1]物品主檔!$C:$D,2,0)</f>
        <v>6E01001291</v>
      </c>
      <c r="K133" s="8" t="s">
        <v>192</v>
      </c>
      <c r="L133" s="9" t="s">
        <v>192</v>
      </c>
      <c r="M133" s="9" t="s">
        <v>192</v>
      </c>
      <c r="N133" s="9" t="s">
        <v>231</v>
      </c>
    </row>
    <row r="134" spans="1:14" x14ac:dyDescent="0.2">
      <c r="A134" s="5" t="str">
        <f>A133</f>
        <v>Xi</v>
      </c>
      <c r="B134" s="1" t="s">
        <v>230</v>
      </c>
      <c r="C134" s="2">
        <f t="shared" ref="C134" si="232">C133</f>
        <v>471093</v>
      </c>
      <c r="D134" s="5" t="str">
        <f t="shared" ref="D134" si="233">D133</f>
        <v>ProGrasp Forceps</v>
      </c>
      <c r="E134" s="5" t="str">
        <f t="shared" ref="E134" si="234">E133</f>
        <v>組織夾</v>
      </c>
      <c r="F134" s="5" t="str">
        <f t="shared" ref="F134" si="235">F133</f>
        <v>支</v>
      </c>
      <c r="G134" s="5" t="str">
        <f t="shared" ref="G134" si="236">G133</f>
        <v>18次</v>
      </c>
      <c r="H134" s="5" t="s">
        <v>190</v>
      </c>
      <c r="I134" s="3" t="str">
        <f t="shared" ref="I134:I146" si="237">MID(H134,FIND("第",H134)+1,FIND("號",H134)-1-FIND("第",H134))</f>
        <v>035164</v>
      </c>
      <c r="J134" s="8" t="str">
        <f>VLOOKUP(C134,[1]物品主檔!$C:$D,2,0)</f>
        <v>6E01001291</v>
      </c>
      <c r="K134" s="8" t="s">
        <v>192</v>
      </c>
      <c r="L134" s="9" t="s">
        <v>192</v>
      </c>
      <c r="M134" s="9" t="s">
        <v>192</v>
      </c>
      <c r="N134" s="9" t="s">
        <v>231</v>
      </c>
    </row>
    <row r="135" spans="1:14" x14ac:dyDescent="0.2">
      <c r="A135" s="5" t="s">
        <v>7</v>
      </c>
      <c r="B135" s="1" t="s">
        <v>230</v>
      </c>
      <c r="C135" s="2">
        <v>471171</v>
      </c>
      <c r="D135" s="5" t="s">
        <v>69</v>
      </c>
      <c r="E135" s="5" t="s">
        <v>68</v>
      </c>
      <c r="F135" s="5" t="s">
        <v>48</v>
      </c>
      <c r="G135" s="5" t="s">
        <v>51</v>
      </c>
      <c r="H135" s="5" t="s">
        <v>46</v>
      </c>
      <c r="I135" s="3" t="str">
        <f t="shared" si="237"/>
        <v>034574</v>
      </c>
      <c r="J135" s="8" t="str">
        <f>VLOOKUP(C135,[1]物品主檔!$C:$D,2,0)</f>
        <v>6E01001292</v>
      </c>
      <c r="K135" s="8" t="s">
        <v>192</v>
      </c>
      <c r="L135" s="9" t="s">
        <v>192</v>
      </c>
      <c r="M135" s="9" t="s">
        <v>192</v>
      </c>
      <c r="N135" s="9" t="s">
        <v>231</v>
      </c>
    </row>
    <row r="136" spans="1:14" x14ac:dyDescent="0.2">
      <c r="A136" s="5" t="str">
        <f>A135</f>
        <v>Xi</v>
      </c>
      <c r="B136" s="1" t="s">
        <v>230</v>
      </c>
      <c r="C136" s="2">
        <f t="shared" ref="C136" si="238">C135</f>
        <v>471171</v>
      </c>
      <c r="D136" s="5" t="str">
        <f t="shared" ref="D136" si="239">D135</f>
        <v>Micro Bipolar Forceps</v>
      </c>
      <c r="E136" s="5" t="str">
        <f t="shared" ref="E136" si="240">E135</f>
        <v>迷你雙極電燒</v>
      </c>
      <c r="F136" s="5" t="str">
        <f t="shared" ref="F136" si="241">F135</f>
        <v>支</v>
      </c>
      <c r="G136" s="5" t="str">
        <f t="shared" ref="G136" si="242">G135</f>
        <v>14次</v>
      </c>
      <c r="H136" s="5" t="s">
        <v>190</v>
      </c>
      <c r="I136" s="3" t="str">
        <f t="shared" si="237"/>
        <v>035164</v>
      </c>
      <c r="J136" s="8" t="str">
        <f>VLOOKUP(C136,[1]物品主檔!$C:$D,2,0)</f>
        <v>6E01001292</v>
      </c>
      <c r="K136" s="8" t="s">
        <v>192</v>
      </c>
      <c r="L136" s="9" t="s">
        <v>192</v>
      </c>
      <c r="M136" s="9" t="s">
        <v>192</v>
      </c>
      <c r="N136" s="9" t="s">
        <v>231</v>
      </c>
    </row>
    <row r="137" spans="1:14" x14ac:dyDescent="0.2">
      <c r="A137" s="5" t="s">
        <v>7</v>
      </c>
      <c r="B137" s="1" t="s">
        <v>230</v>
      </c>
      <c r="C137" s="2">
        <v>471172</v>
      </c>
      <c r="D137" s="5" t="s">
        <v>67</v>
      </c>
      <c r="E137" s="5" t="s">
        <v>66</v>
      </c>
      <c r="F137" s="5" t="s">
        <v>48</v>
      </c>
      <c r="G137" s="5" t="s">
        <v>51</v>
      </c>
      <c r="H137" s="5" t="s">
        <v>46</v>
      </c>
      <c r="I137" s="3" t="str">
        <f t="shared" si="237"/>
        <v>034574</v>
      </c>
      <c r="J137" s="8" t="str">
        <f>VLOOKUP(C137,[1]物品主檔!$C:$D,2,0)</f>
        <v>6E01001293</v>
      </c>
      <c r="K137" s="8" t="s">
        <v>192</v>
      </c>
      <c r="L137" s="9" t="s">
        <v>192</v>
      </c>
      <c r="M137" s="9" t="s">
        <v>192</v>
      </c>
      <c r="N137" s="9" t="s">
        <v>231</v>
      </c>
    </row>
    <row r="138" spans="1:14" x14ac:dyDescent="0.2">
      <c r="A138" s="5" t="str">
        <f>A137</f>
        <v>Xi</v>
      </c>
      <c r="B138" s="1" t="s">
        <v>230</v>
      </c>
      <c r="C138" s="2">
        <f t="shared" ref="C138" si="243">C137</f>
        <v>471172</v>
      </c>
      <c r="D138" s="5" t="str">
        <f t="shared" ref="D138" si="244">D137</f>
        <v>Maryland Bipolar Forceps</v>
      </c>
      <c r="E138" s="5" t="str">
        <f t="shared" ref="E138" si="245">E137</f>
        <v>馬氏雙極電燒</v>
      </c>
      <c r="F138" s="5" t="str">
        <f t="shared" ref="F138" si="246">F137</f>
        <v>支</v>
      </c>
      <c r="G138" s="5" t="str">
        <f t="shared" ref="G138" si="247">G137</f>
        <v>14次</v>
      </c>
      <c r="H138" s="5" t="s">
        <v>190</v>
      </c>
      <c r="I138" s="3" t="str">
        <f t="shared" si="237"/>
        <v>035164</v>
      </c>
      <c r="J138" s="8" t="str">
        <f>VLOOKUP(C138,[1]物品主檔!$C:$D,2,0)</f>
        <v>6E01001293</v>
      </c>
      <c r="K138" s="8" t="s">
        <v>192</v>
      </c>
      <c r="L138" s="9" t="s">
        <v>192</v>
      </c>
      <c r="M138" s="9" t="s">
        <v>192</v>
      </c>
      <c r="N138" s="9" t="s">
        <v>231</v>
      </c>
    </row>
    <row r="139" spans="1:14" x14ac:dyDescent="0.2">
      <c r="A139" s="5" t="s">
        <v>7</v>
      </c>
      <c r="B139" s="1" t="s">
        <v>230</v>
      </c>
      <c r="C139" s="2">
        <v>471190</v>
      </c>
      <c r="D139" s="5" t="s">
        <v>65</v>
      </c>
      <c r="E139" s="5" t="s">
        <v>64</v>
      </c>
      <c r="F139" s="5" t="s">
        <v>48</v>
      </c>
      <c r="G139" s="5" t="s">
        <v>63</v>
      </c>
      <c r="H139" s="5" t="s">
        <v>46</v>
      </c>
      <c r="I139" s="3" t="str">
        <f t="shared" si="237"/>
        <v>034574</v>
      </c>
      <c r="J139" s="8" t="str">
        <f>VLOOKUP(C139,[1]物品主檔!$C:$D,2,0)</f>
        <v>6E01001294</v>
      </c>
      <c r="K139" s="8" t="s">
        <v>192</v>
      </c>
      <c r="L139" s="9" t="s">
        <v>192</v>
      </c>
      <c r="M139" s="9" t="s">
        <v>192</v>
      </c>
      <c r="N139" s="9" t="s">
        <v>231</v>
      </c>
    </row>
    <row r="140" spans="1:14" x14ac:dyDescent="0.2">
      <c r="A140" s="5" t="str">
        <f>A139</f>
        <v>Xi</v>
      </c>
      <c r="B140" s="1" t="s">
        <v>230</v>
      </c>
      <c r="C140" s="2">
        <f t="shared" ref="C140" si="248">C139</f>
        <v>471190</v>
      </c>
      <c r="D140" s="5" t="str">
        <f t="shared" ref="D140" si="249">D139</f>
        <v>Cobra Grasper           </v>
      </c>
      <c r="E140" s="5" t="str">
        <f t="shared" ref="E140" si="250">E139</f>
        <v>眼鏡蛇抓取鉗</v>
      </c>
      <c r="F140" s="5" t="str">
        <f t="shared" ref="F140" si="251">F139</f>
        <v>支</v>
      </c>
      <c r="G140" s="5" t="str">
        <f t="shared" ref="G140" si="252">G139</f>
        <v>18次</v>
      </c>
      <c r="H140" s="5" t="s">
        <v>190</v>
      </c>
      <c r="I140" s="3" t="str">
        <f t="shared" si="237"/>
        <v>035164</v>
      </c>
      <c r="J140" s="8" t="str">
        <f>VLOOKUP(C140,[1]物品主檔!$C:$D,2,0)</f>
        <v>6E01001294</v>
      </c>
      <c r="K140" s="8" t="s">
        <v>192</v>
      </c>
      <c r="L140" s="9" t="s">
        <v>192</v>
      </c>
      <c r="M140" s="9" t="s">
        <v>192</v>
      </c>
      <c r="N140" s="9" t="s">
        <v>231</v>
      </c>
    </row>
    <row r="141" spans="1:14" x14ac:dyDescent="0.2">
      <c r="A141" s="5" t="s">
        <v>7</v>
      </c>
      <c r="B141" s="1" t="s">
        <v>230</v>
      </c>
      <c r="C141" s="2">
        <v>471205</v>
      </c>
      <c r="D141" s="5" t="s">
        <v>62</v>
      </c>
      <c r="E141" s="5" t="s">
        <v>61</v>
      </c>
      <c r="F141" s="5" t="s">
        <v>48</v>
      </c>
      <c r="G141" s="5" t="s">
        <v>51</v>
      </c>
      <c r="H141" s="5" t="s">
        <v>46</v>
      </c>
      <c r="I141" s="3" t="str">
        <f t="shared" si="237"/>
        <v>034574</v>
      </c>
      <c r="J141" s="8" t="str">
        <f>VLOOKUP(C141,[1]物品主檔!$C:$D,2,0)</f>
        <v>6E01001295</v>
      </c>
      <c r="K141" s="8" t="s">
        <v>192</v>
      </c>
      <c r="L141" s="9" t="s">
        <v>192</v>
      </c>
      <c r="M141" s="9" t="s">
        <v>192</v>
      </c>
      <c r="N141" s="9" t="s">
        <v>231</v>
      </c>
    </row>
    <row r="142" spans="1:14" x14ac:dyDescent="0.2">
      <c r="A142" s="5" t="str">
        <f>A141</f>
        <v>Xi</v>
      </c>
      <c r="B142" s="1" t="s">
        <v>230</v>
      </c>
      <c r="C142" s="2">
        <f t="shared" ref="C142" si="253">C141</f>
        <v>471205</v>
      </c>
      <c r="D142" s="5" t="str">
        <f t="shared" ref="D142" si="254">D141</f>
        <v>Fenestrated Bipolar Forceps</v>
      </c>
      <c r="E142" s="5" t="str">
        <f t="shared" ref="E142" si="255">E141</f>
        <v>有孔型雙極電燒</v>
      </c>
      <c r="F142" s="5" t="str">
        <f t="shared" ref="F142" si="256">F141</f>
        <v>支</v>
      </c>
      <c r="G142" s="5" t="str">
        <f t="shared" ref="G142" si="257">G141</f>
        <v>14次</v>
      </c>
      <c r="H142" s="5" t="s">
        <v>190</v>
      </c>
      <c r="I142" s="3" t="str">
        <f t="shared" si="237"/>
        <v>035164</v>
      </c>
      <c r="J142" s="8" t="str">
        <f>VLOOKUP(C142,[1]物品主檔!$C:$D,2,0)</f>
        <v>6E01001295</v>
      </c>
      <c r="K142" s="8" t="s">
        <v>192</v>
      </c>
      <c r="L142" s="9" t="s">
        <v>192</v>
      </c>
      <c r="M142" s="9" t="s">
        <v>192</v>
      </c>
      <c r="N142" s="9" t="s">
        <v>231</v>
      </c>
    </row>
    <row r="143" spans="1:14" x14ac:dyDescent="0.2">
      <c r="A143" s="5" t="s">
        <v>7</v>
      </c>
      <c r="B143" s="1" t="s">
        <v>230</v>
      </c>
      <c r="C143" s="2">
        <v>471296</v>
      </c>
      <c r="D143" s="5" t="s">
        <v>60</v>
      </c>
      <c r="E143" s="5" t="s">
        <v>59</v>
      </c>
      <c r="F143" s="5" t="s">
        <v>48</v>
      </c>
      <c r="G143" s="5" t="s">
        <v>56</v>
      </c>
      <c r="H143" s="5" t="s">
        <v>46</v>
      </c>
      <c r="I143" s="3" t="str">
        <f t="shared" si="237"/>
        <v>034574</v>
      </c>
      <c r="J143" s="8" t="str">
        <f>VLOOKUP(C143,[1]物品主檔!$C:$D,2,0)</f>
        <v>6E01001296</v>
      </c>
      <c r="K143" s="8" t="s">
        <v>192</v>
      </c>
      <c r="L143" s="9" t="s">
        <v>192</v>
      </c>
      <c r="M143" s="9" t="s">
        <v>192</v>
      </c>
      <c r="N143" s="9" t="s">
        <v>231</v>
      </c>
    </row>
    <row r="144" spans="1:14" x14ac:dyDescent="0.2">
      <c r="A144" s="5" t="str">
        <f>A143</f>
        <v>Xi</v>
      </c>
      <c r="B144" s="1" t="s">
        <v>230</v>
      </c>
      <c r="C144" s="2">
        <f t="shared" ref="C144" si="258">C143</f>
        <v>471296</v>
      </c>
      <c r="D144" s="5" t="str">
        <f t="shared" ref="D144" si="259">D143</f>
        <v>Large SutureCut Needle Driver</v>
      </c>
      <c r="E144" s="5" t="str">
        <f t="shared" ref="E144" si="260">E143</f>
        <v>夾針器(含線剪)</v>
      </c>
      <c r="F144" s="5" t="str">
        <f t="shared" ref="F144" si="261">F143</f>
        <v>支</v>
      </c>
      <c r="G144" s="5" t="str">
        <f t="shared" ref="G144" si="262">G143</f>
        <v>15次</v>
      </c>
      <c r="H144" s="5" t="s">
        <v>190</v>
      </c>
      <c r="I144" s="3" t="str">
        <f t="shared" si="237"/>
        <v>035164</v>
      </c>
      <c r="J144" s="8" t="str">
        <f>VLOOKUP(C144,[1]物品主檔!$C:$D,2,0)</f>
        <v>6E01001296</v>
      </c>
      <c r="K144" s="8" t="s">
        <v>192</v>
      </c>
      <c r="L144" s="9" t="s">
        <v>192</v>
      </c>
      <c r="M144" s="9" t="s">
        <v>192</v>
      </c>
      <c r="N144" s="9" t="s">
        <v>231</v>
      </c>
    </row>
    <row r="145" spans="1:14" x14ac:dyDescent="0.2">
      <c r="A145" s="5" t="s">
        <v>7</v>
      </c>
      <c r="B145" s="1" t="s">
        <v>230</v>
      </c>
      <c r="C145" s="2">
        <v>471309</v>
      </c>
      <c r="D145" s="5" t="s">
        <v>58</v>
      </c>
      <c r="E145" s="5" t="s">
        <v>57</v>
      </c>
      <c r="F145" s="5" t="s">
        <v>48</v>
      </c>
      <c r="G145" s="5" t="s">
        <v>56</v>
      </c>
      <c r="H145" s="5" t="s">
        <v>46</v>
      </c>
      <c r="I145" s="3" t="str">
        <f t="shared" si="237"/>
        <v>034574</v>
      </c>
      <c r="J145" s="8" t="str">
        <f>VLOOKUP(C145,[1]物品主檔!$C:$D,2,0)</f>
        <v>6E01001297</v>
      </c>
      <c r="K145" s="8" t="s">
        <v>192</v>
      </c>
      <c r="L145" s="9" t="s">
        <v>192</v>
      </c>
      <c r="M145" s="9" t="s">
        <v>192</v>
      </c>
      <c r="N145" s="9" t="s">
        <v>231</v>
      </c>
    </row>
    <row r="146" spans="1:14" x14ac:dyDescent="0.2">
      <c r="A146" s="5" t="str">
        <f>A145</f>
        <v>Xi</v>
      </c>
      <c r="B146" s="1" t="s">
        <v>230</v>
      </c>
      <c r="C146" s="2">
        <f t="shared" ref="C146" si="263">C145</f>
        <v>471309</v>
      </c>
      <c r="D146" s="5" t="str">
        <f t="shared" ref="D146" si="264">D145</f>
        <v>Mega SutureCut Needle Driver</v>
      </c>
      <c r="E146" s="5" t="str">
        <f t="shared" ref="E146" si="265">E145</f>
        <v>大型夾針器(含線剪)</v>
      </c>
      <c r="F146" s="5" t="str">
        <f t="shared" ref="F146" si="266">F145</f>
        <v>支</v>
      </c>
      <c r="G146" s="5" t="str">
        <f t="shared" ref="G146" si="267">G145</f>
        <v>15次</v>
      </c>
      <c r="H146" s="5" t="s">
        <v>190</v>
      </c>
      <c r="I146" s="3" t="str">
        <f t="shared" si="237"/>
        <v>035164</v>
      </c>
      <c r="J146" s="8" t="str">
        <f>VLOOKUP(C146,[1]物品主檔!$C:$D,2,0)</f>
        <v>6E01001297</v>
      </c>
      <c r="K146" s="8" t="s">
        <v>192</v>
      </c>
      <c r="L146" s="9" t="s">
        <v>192</v>
      </c>
      <c r="M146" s="9" t="s">
        <v>192</v>
      </c>
      <c r="N146" s="9" t="s">
        <v>231</v>
      </c>
    </row>
    <row r="147" spans="1:14" x14ac:dyDescent="0.2">
      <c r="A147" s="5" t="s">
        <v>7</v>
      </c>
      <c r="B147" s="1" t="s">
        <v>230</v>
      </c>
      <c r="C147" s="2">
        <v>471344</v>
      </c>
      <c r="D147" s="5" t="s">
        <v>55</v>
      </c>
      <c r="E147" s="5" t="s">
        <v>54</v>
      </c>
      <c r="F147" s="5" t="s">
        <v>48</v>
      </c>
      <c r="G147" s="5" t="s">
        <v>51</v>
      </c>
      <c r="H147" s="5" t="s">
        <v>46</v>
      </c>
      <c r="I147" s="3" t="str">
        <f t="shared" ref="I147:I191" si="268">MID(H147,FIND("第",H147)+1,FIND("號",H147)-1-FIND("第",H147))</f>
        <v>034574</v>
      </c>
      <c r="J147" s="8" t="str">
        <f>VLOOKUP(C147,[1]物品主檔!$C:$D,2,0)</f>
        <v>6E01001298</v>
      </c>
      <c r="K147" s="8" t="s">
        <v>192</v>
      </c>
      <c r="L147" s="9" t="s">
        <v>192</v>
      </c>
      <c r="M147" s="9" t="s">
        <v>192</v>
      </c>
      <c r="N147" s="9" t="s">
        <v>231</v>
      </c>
    </row>
    <row r="148" spans="1:14" x14ac:dyDescent="0.2">
      <c r="A148" s="5" t="str">
        <f>A147</f>
        <v>Xi</v>
      </c>
      <c r="B148" s="1" t="s">
        <v>230</v>
      </c>
      <c r="C148" s="2">
        <f t="shared" ref="C148" si="269">C147</f>
        <v>471344</v>
      </c>
      <c r="D148" s="5" t="str">
        <f t="shared" ref="D148" si="270">D147</f>
        <v>Curved Bipolar Dissector</v>
      </c>
      <c r="E148" s="5" t="str">
        <f t="shared" ref="E148" si="271">E147</f>
        <v>彎型雙極電燒</v>
      </c>
      <c r="F148" s="5" t="str">
        <f t="shared" ref="F148" si="272">F147</f>
        <v>支</v>
      </c>
      <c r="G148" s="5" t="str">
        <f t="shared" ref="G148" si="273">G147</f>
        <v>14次</v>
      </c>
      <c r="H148" s="5" t="s">
        <v>190</v>
      </c>
      <c r="I148" s="3" t="str">
        <f t="shared" si="268"/>
        <v>035164</v>
      </c>
      <c r="J148" s="8" t="str">
        <f>VLOOKUP(C148,[1]物品主檔!$C:$D,2,0)</f>
        <v>6E01001298</v>
      </c>
      <c r="K148" s="8" t="s">
        <v>192</v>
      </c>
      <c r="L148" s="9" t="s">
        <v>192</v>
      </c>
      <c r="M148" s="9" t="s">
        <v>192</v>
      </c>
      <c r="N148" s="9" t="s">
        <v>231</v>
      </c>
    </row>
    <row r="149" spans="1:14" x14ac:dyDescent="0.2">
      <c r="A149" s="5" t="s">
        <v>7</v>
      </c>
      <c r="B149" s="1" t="s">
        <v>230</v>
      </c>
      <c r="C149" s="2">
        <v>471400</v>
      </c>
      <c r="D149" s="5" t="s">
        <v>53</v>
      </c>
      <c r="E149" s="5" t="s">
        <v>52</v>
      </c>
      <c r="F149" s="5" t="s">
        <v>48</v>
      </c>
      <c r="G149" s="5" t="s">
        <v>51</v>
      </c>
      <c r="H149" s="5" t="s">
        <v>46</v>
      </c>
      <c r="I149" s="3" t="str">
        <f t="shared" si="268"/>
        <v>034574</v>
      </c>
      <c r="J149" s="8" t="str">
        <f>VLOOKUP(C149,[1]物品主檔!$C:$D,2,0)</f>
        <v>6E01001299</v>
      </c>
      <c r="K149" s="8" t="s">
        <v>192</v>
      </c>
      <c r="L149" s="9" t="s">
        <v>192</v>
      </c>
      <c r="M149" s="9" t="s">
        <v>192</v>
      </c>
      <c r="N149" s="9" t="s">
        <v>231</v>
      </c>
    </row>
    <row r="150" spans="1:14" x14ac:dyDescent="0.2">
      <c r="A150" s="5" t="str">
        <f>A149</f>
        <v>Xi</v>
      </c>
      <c r="B150" s="1" t="s">
        <v>230</v>
      </c>
      <c r="C150" s="2">
        <f t="shared" ref="C150" si="274">C149</f>
        <v>471400</v>
      </c>
      <c r="D150" s="5" t="str">
        <f t="shared" ref="D150" si="275">D149</f>
        <v>Long Bipolar Grasper</v>
      </c>
      <c r="E150" s="5" t="str">
        <f t="shared" ref="E150" si="276">E149</f>
        <v>長型雙極電燒鉗</v>
      </c>
      <c r="F150" s="5" t="str">
        <f t="shared" ref="F150" si="277">F149</f>
        <v>支</v>
      </c>
      <c r="G150" s="5" t="str">
        <f t="shared" ref="G150" si="278">G149</f>
        <v>14次</v>
      </c>
      <c r="H150" s="5" t="s">
        <v>190</v>
      </c>
      <c r="I150" s="3" t="str">
        <f t="shared" si="268"/>
        <v>035164</v>
      </c>
      <c r="J150" s="8" t="str">
        <f>VLOOKUP(C150,[1]物品主檔!$C:$D,2,0)</f>
        <v>6E01001299</v>
      </c>
      <c r="K150" s="8" t="s">
        <v>192</v>
      </c>
      <c r="L150" s="9" t="s">
        <v>192</v>
      </c>
      <c r="M150" s="9" t="s">
        <v>192</v>
      </c>
      <c r="N150" s="9" t="s">
        <v>231</v>
      </c>
    </row>
    <row r="151" spans="1:14" x14ac:dyDescent="0.2">
      <c r="A151" s="5" t="s">
        <v>7</v>
      </c>
      <c r="B151" s="1" t="s">
        <v>230</v>
      </c>
      <c r="C151" s="2">
        <v>471405</v>
      </c>
      <c r="D151" s="5" t="s">
        <v>50</v>
      </c>
      <c r="E151" s="5" t="s">
        <v>49</v>
      </c>
      <c r="F151" s="5" t="s">
        <v>48</v>
      </c>
      <c r="G151" s="5" t="s">
        <v>47</v>
      </c>
      <c r="H151" s="5" t="s">
        <v>46</v>
      </c>
      <c r="I151" s="3" t="str">
        <f t="shared" si="268"/>
        <v>034574</v>
      </c>
      <c r="J151" s="8" t="str">
        <f>VLOOKUP(C151,[1]物品主檔!$C:$D,2,0)</f>
        <v>6E01001322</v>
      </c>
      <c r="K151" s="8" t="s">
        <v>192</v>
      </c>
      <c r="L151" s="9" t="s">
        <v>192</v>
      </c>
      <c r="M151" s="9" t="s">
        <v>192</v>
      </c>
      <c r="N151" s="9" t="s">
        <v>231</v>
      </c>
    </row>
    <row r="152" spans="1:14" x14ac:dyDescent="0.2">
      <c r="A152" s="5" t="str">
        <f>A151</f>
        <v>Xi</v>
      </c>
      <c r="B152" s="1" t="s">
        <v>230</v>
      </c>
      <c r="C152" s="2">
        <f t="shared" ref="C152" si="279">C151</f>
        <v>471405</v>
      </c>
      <c r="D152" s="5" t="str">
        <f t="shared" ref="D152" si="280">D151</f>
        <v>Force Bipolar</v>
      </c>
      <c r="E152" s="5" t="str">
        <f t="shared" ref="E152" si="281">E151</f>
        <v>強力雙極夾鉗</v>
      </c>
      <c r="F152" s="5" t="str">
        <f t="shared" ref="F152" si="282">F151</f>
        <v>支</v>
      </c>
      <c r="G152" s="5" t="str">
        <f t="shared" ref="G152" si="283">G151</f>
        <v>12次</v>
      </c>
      <c r="H152" s="5" t="s">
        <v>190</v>
      </c>
      <c r="I152" s="3" t="str">
        <f t="shared" si="268"/>
        <v>035164</v>
      </c>
      <c r="J152" s="8" t="str">
        <f>VLOOKUP(C152,[1]物品主檔!$C:$D,2,0)</f>
        <v>6E01001322</v>
      </c>
      <c r="K152" s="8" t="s">
        <v>192</v>
      </c>
      <c r="L152" s="9" t="s">
        <v>192</v>
      </c>
      <c r="M152" s="9" t="s">
        <v>192</v>
      </c>
      <c r="N152" s="9" t="s">
        <v>231</v>
      </c>
    </row>
    <row r="153" spans="1:14" x14ac:dyDescent="0.2">
      <c r="A153" s="5" t="s">
        <v>7</v>
      </c>
      <c r="B153" s="1" t="s">
        <v>230</v>
      </c>
      <c r="C153" s="2">
        <v>480275</v>
      </c>
      <c r="D153" s="5" t="s">
        <v>45</v>
      </c>
      <c r="E153" s="5" t="s">
        <v>44</v>
      </c>
      <c r="F153" s="5" t="s">
        <v>3</v>
      </c>
      <c r="G153" s="5" t="s">
        <v>17</v>
      </c>
      <c r="H153" s="5" t="s">
        <v>43</v>
      </c>
      <c r="I153" s="3" t="str">
        <f t="shared" si="268"/>
        <v>028057</v>
      </c>
      <c r="J153" s="8" t="str">
        <f>VLOOKUP(C153,[1]物品主檔!$C:$D,2,0)</f>
        <v>6E01000942</v>
      </c>
      <c r="K153" s="8" t="s">
        <v>192</v>
      </c>
      <c r="L153" s="9" t="s">
        <v>192</v>
      </c>
      <c r="M153" s="9" t="s">
        <v>192</v>
      </c>
      <c r="N153" s="9" t="s">
        <v>231</v>
      </c>
    </row>
    <row r="154" spans="1:14" x14ac:dyDescent="0.2">
      <c r="A154" s="5" t="str">
        <f>A153</f>
        <v>Xi</v>
      </c>
      <c r="B154" s="1" t="s">
        <v>230</v>
      </c>
      <c r="C154" s="2">
        <f t="shared" ref="C154" si="284">C153</f>
        <v>480275</v>
      </c>
      <c r="D154" s="5" t="str">
        <f t="shared" ref="D154" si="285">D153</f>
        <v>da Vinci Xi Harmonic ACE Curved Shears, 8mm</v>
      </c>
      <c r="E154" s="5" t="str">
        <f t="shared" ref="E154" si="286">E153</f>
        <v>da Vinci Xi 超音波刀外管</v>
      </c>
      <c r="F154" s="5" t="str">
        <f t="shared" ref="F154" si="287">F153</f>
        <v>盒</v>
      </c>
      <c r="G154" s="5" t="str">
        <f t="shared" ref="G154" si="288">G153</f>
        <v>6支</v>
      </c>
      <c r="H154" s="5" t="s">
        <v>0</v>
      </c>
      <c r="I154" s="3" t="str">
        <f t="shared" si="268"/>
        <v>034728</v>
      </c>
      <c r="J154" s="8" t="str">
        <f>VLOOKUP(C154,[1]物品主檔!$C:$D,2,0)</f>
        <v>6E01000942</v>
      </c>
      <c r="K154" s="8" t="s">
        <v>192</v>
      </c>
      <c r="L154" s="9" t="s">
        <v>192</v>
      </c>
      <c r="M154" s="9" t="s">
        <v>192</v>
      </c>
      <c r="N154" s="9" t="s">
        <v>231</v>
      </c>
    </row>
    <row r="155" spans="1:14" x14ac:dyDescent="0.2">
      <c r="A155" s="5" t="s">
        <v>7</v>
      </c>
      <c r="B155" s="1" t="s">
        <v>230</v>
      </c>
      <c r="C155" s="2">
        <v>480299</v>
      </c>
      <c r="D155" s="5" t="s">
        <v>228</v>
      </c>
      <c r="E155" s="5" t="s">
        <v>229</v>
      </c>
      <c r="F155" s="5" t="s">
        <v>3</v>
      </c>
      <c r="G155" s="5" t="s">
        <v>17</v>
      </c>
      <c r="H155" s="5" t="s">
        <v>43</v>
      </c>
      <c r="I155" s="3" t="str">
        <f t="shared" si="268"/>
        <v>028057</v>
      </c>
      <c r="J155" s="8" t="str">
        <f>VLOOKUP(C155,[1]物品主檔!$C:$D,2,0)</f>
        <v>6E01001447</v>
      </c>
      <c r="K155" s="8" t="s">
        <v>192</v>
      </c>
      <c r="L155" s="9" t="s">
        <v>192</v>
      </c>
      <c r="M155" s="9" t="s">
        <v>192</v>
      </c>
      <c r="N155" s="9" t="s">
        <v>231</v>
      </c>
    </row>
    <row r="156" spans="1:14" x14ac:dyDescent="0.2">
      <c r="A156" s="5" t="str">
        <f>A155</f>
        <v>Xi</v>
      </c>
      <c r="B156" s="1" t="s">
        <v>230</v>
      </c>
      <c r="C156" s="2">
        <f t="shared" ref="C156" si="289">C155</f>
        <v>480299</v>
      </c>
      <c r="D156" s="5" t="str">
        <f t="shared" ref="D156" si="290">D155</f>
        <v>EndoWrist Suction irrigator</v>
      </c>
      <c r="E156" s="5" t="str">
        <f t="shared" ref="E156" si="291">E155</f>
        <v>微腕型沖吸管</v>
      </c>
      <c r="F156" s="5" t="str">
        <f t="shared" ref="F156" si="292">F155</f>
        <v>盒</v>
      </c>
      <c r="G156" s="5" t="str">
        <f t="shared" ref="G156" si="293">G155</f>
        <v>6支</v>
      </c>
      <c r="H156" s="5" t="s">
        <v>0</v>
      </c>
      <c r="I156" s="3" t="str">
        <f t="shared" si="268"/>
        <v>034728</v>
      </c>
      <c r="J156" s="8" t="str">
        <f>VLOOKUP(C156,[1]物品主檔!$C:$D,2,0)</f>
        <v>6E01001447</v>
      </c>
      <c r="K156" s="8" t="s">
        <v>192</v>
      </c>
      <c r="L156" s="9" t="s">
        <v>192</v>
      </c>
      <c r="M156" s="9" t="s">
        <v>192</v>
      </c>
      <c r="N156" s="9" t="s">
        <v>231</v>
      </c>
    </row>
    <row r="157" spans="1:14" x14ac:dyDescent="0.2">
      <c r="A157" s="5" t="s">
        <v>7</v>
      </c>
      <c r="B157" s="1" t="s">
        <v>230</v>
      </c>
      <c r="C157" s="2">
        <v>480422</v>
      </c>
      <c r="D157" s="5" t="s">
        <v>42</v>
      </c>
      <c r="E157" s="5" t="s">
        <v>41</v>
      </c>
      <c r="F157" s="5" t="s">
        <v>3</v>
      </c>
      <c r="G157" s="5" t="s">
        <v>17</v>
      </c>
      <c r="H157" s="5" t="s">
        <v>40</v>
      </c>
      <c r="I157" s="3" t="str">
        <f t="shared" si="268"/>
        <v>032868</v>
      </c>
      <c r="J157" s="8" t="str">
        <f>VLOOKUP(C157,[1]物品主檔!$C:$D,2,0)</f>
        <v>6E01001278</v>
      </c>
      <c r="K157" s="8" t="s">
        <v>192</v>
      </c>
      <c r="L157" s="9" t="s">
        <v>192</v>
      </c>
      <c r="M157" s="9" t="s">
        <v>192</v>
      </c>
      <c r="N157" s="9" t="s">
        <v>231</v>
      </c>
    </row>
    <row r="158" spans="1:14" x14ac:dyDescent="0.2">
      <c r="A158" s="5" t="str">
        <f t="shared" ref="A158:A159" si="294">A157</f>
        <v>Xi</v>
      </c>
      <c r="B158" s="1" t="s">
        <v>230</v>
      </c>
      <c r="C158" s="2">
        <f t="shared" ref="C158:C159" si="295">C157</f>
        <v>480422</v>
      </c>
      <c r="D158" s="5" t="str">
        <f t="shared" ref="D158:D159" si="296">D157</f>
        <v>Vessel Sealer Extend</v>
      </c>
      <c r="E158" s="5" t="str">
        <f t="shared" ref="E158:E159" si="297">E157</f>
        <v>內視鏡切割閉合器械</v>
      </c>
      <c r="F158" s="5" t="str">
        <f t="shared" ref="F158:F159" si="298">F157</f>
        <v>盒</v>
      </c>
      <c r="G158" s="5" t="str">
        <f t="shared" ref="G158:G159" si="299">G157</f>
        <v>6支</v>
      </c>
      <c r="H158" s="5" t="s">
        <v>0</v>
      </c>
      <c r="I158" s="3" t="str">
        <f t="shared" si="268"/>
        <v>034728</v>
      </c>
      <c r="J158" s="8" t="str">
        <f>VLOOKUP(C158,[1]物品主檔!$C:$D,2,0)</f>
        <v>6E01001278</v>
      </c>
      <c r="K158" s="8" t="s">
        <v>192</v>
      </c>
      <c r="L158" s="9" t="s">
        <v>192</v>
      </c>
      <c r="M158" s="9" t="s">
        <v>192</v>
      </c>
      <c r="N158" s="9" t="s">
        <v>231</v>
      </c>
    </row>
    <row r="159" spans="1:14" x14ac:dyDescent="0.2">
      <c r="A159" s="5" t="str">
        <f t="shared" si="294"/>
        <v>Xi</v>
      </c>
      <c r="B159" s="1" t="s">
        <v>230</v>
      </c>
      <c r="C159" s="2">
        <f t="shared" si="295"/>
        <v>480422</v>
      </c>
      <c r="D159" s="5" t="str">
        <f t="shared" si="296"/>
        <v>Vessel Sealer Extend</v>
      </c>
      <c r="E159" s="5" t="str">
        <f t="shared" si="297"/>
        <v>內視鏡切割閉合器械</v>
      </c>
      <c r="F159" s="5" t="str">
        <f t="shared" si="298"/>
        <v>盒</v>
      </c>
      <c r="G159" s="5" t="str">
        <f t="shared" si="299"/>
        <v>6支</v>
      </c>
      <c r="H159" s="5" t="s">
        <v>190</v>
      </c>
      <c r="I159" s="3" t="str">
        <f t="shared" si="268"/>
        <v>035164</v>
      </c>
      <c r="J159" s="8" t="str">
        <f>VLOOKUP(C159,[1]物品主檔!$C:$D,2,0)</f>
        <v>6E01001278</v>
      </c>
      <c r="K159" s="8" t="s">
        <v>192</v>
      </c>
      <c r="L159" s="9" t="s">
        <v>192</v>
      </c>
      <c r="M159" s="9" t="s">
        <v>192</v>
      </c>
      <c r="N159" s="9" t="s">
        <v>231</v>
      </c>
    </row>
    <row r="160" spans="1:14" x14ac:dyDescent="0.2">
      <c r="A160" s="5" t="s">
        <v>7</v>
      </c>
      <c r="B160" s="1" t="s">
        <v>230</v>
      </c>
      <c r="C160" s="2">
        <v>480445</v>
      </c>
      <c r="D160" s="5" t="s">
        <v>39</v>
      </c>
      <c r="E160" s="5" t="s">
        <v>38</v>
      </c>
      <c r="F160" s="5" t="s">
        <v>3</v>
      </c>
      <c r="G160" s="5" t="s">
        <v>17</v>
      </c>
      <c r="H160" s="5" t="s">
        <v>20</v>
      </c>
      <c r="I160" s="3" t="str">
        <f t="shared" si="268"/>
        <v>033364</v>
      </c>
      <c r="J160" s="8" t="str">
        <f>VLOOKUP(C160,[1]物品主檔!$C:$D,2,0)</f>
        <v>6E01001440</v>
      </c>
      <c r="K160" s="8" t="s">
        <v>192</v>
      </c>
      <c r="L160" s="9" t="s">
        <v>192</v>
      </c>
      <c r="M160" s="9" t="s">
        <v>192</v>
      </c>
      <c r="N160" s="9" t="s">
        <v>231</v>
      </c>
    </row>
    <row r="161" spans="1:14" x14ac:dyDescent="0.2">
      <c r="A161" s="5" t="str">
        <f t="shared" ref="A161:A162" si="300">A160</f>
        <v>Xi</v>
      </c>
      <c r="B161" s="1" t="s">
        <v>230</v>
      </c>
      <c r="C161" s="2">
        <f t="shared" ref="C161:C162" si="301">C160</f>
        <v>480445</v>
      </c>
      <c r="D161" s="5" t="str">
        <f t="shared" ref="D161:D162" si="302">D160</f>
        <v>Stapler, SureForm 45</v>
      </c>
      <c r="E161" s="5" t="str">
        <f t="shared" ref="E161:E162" si="303">E160</f>
        <v>修縫45縫合器</v>
      </c>
      <c r="F161" s="5" t="str">
        <f t="shared" ref="F161:F162" si="304">F160</f>
        <v>盒</v>
      </c>
      <c r="G161" s="5" t="str">
        <f t="shared" ref="G161:G162" si="305">G160</f>
        <v>6支</v>
      </c>
      <c r="H161" s="5" t="s">
        <v>0</v>
      </c>
      <c r="I161" s="3" t="str">
        <f t="shared" si="268"/>
        <v>034728</v>
      </c>
      <c r="J161" s="8" t="str">
        <f>VLOOKUP(C161,[1]物品主檔!$C:$D,2,0)</f>
        <v>6E01001440</v>
      </c>
      <c r="K161" s="8" t="s">
        <v>192</v>
      </c>
      <c r="L161" s="9" t="s">
        <v>192</v>
      </c>
      <c r="M161" s="9" t="s">
        <v>192</v>
      </c>
      <c r="N161" s="9" t="s">
        <v>231</v>
      </c>
    </row>
    <row r="162" spans="1:14" x14ac:dyDescent="0.2">
      <c r="A162" s="5" t="str">
        <f t="shared" si="300"/>
        <v>Xi</v>
      </c>
      <c r="B162" s="1" t="s">
        <v>230</v>
      </c>
      <c r="C162" s="2">
        <f t="shared" si="301"/>
        <v>480445</v>
      </c>
      <c r="D162" s="5" t="str">
        <f t="shared" si="302"/>
        <v>Stapler, SureForm 45</v>
      </c>
      <c r="E162" s="5" t="str">
        <f t="shared" si="303"/>
        <v>修縫45縫合器</v>
      </c>
      <c r="F162" s="5" t="str">
        <f t="shared" si="304"/>
        <v>盒</v>
      </c>
      <c r="G162" s="5" t="str">
        <f t="shared" si="305"/>
        <v>6支</v>
      </c>
      <c r="H162" s="5" t="s">
        <v>190</v>
      </c>
      <c r="I162" s="3" t="str">
        <f t="shared" si="268"/>
        <v>035164</v>
      </c>
      <c r="J162" s="8" t="str">
        <f>VLOOKUP(C162,[1]物品主檔!$C:$D,2,0)</f>
        <v>6E01001440</v>
      </c>
      <c r="K162" s="8" t="s">
        <v>192</v>
      </c>
      <c r="L162" s="9" t="s">
        <v>192</v>
      </c>
      <c r="M162" s="9" t="s">
        <v>192</v>
      </c>
      <c r="N162" s="9" t="s">
        <v>231</v>
      </c>
    </row>
    <row r="163" spans="1:14" x14ac:dyDescent="0.2">
      <c r="A163" s="5" t="s">
        <v>7</v>
      </c>
      <c r="B163" s="1" t="s">
        <v>230</v>
      </c>
      <c r="C163" s="2">
        <v>480460</v>
      </c>
      <c r="D163" s="5" t="s">
        <v>19</v>
      </c>
      <c r="E163" s="5" t="s">
        <v>18</v>
      </c>
      <c r="F163" s="5" t="s">
        <v>3</v>
      </c>
      <c r="G163" s="5" t="s">
        <v>17</v>
      </c>
      <c r="H163" s="5" t="s">
        <v>1</v>
      </c>
      <c r="I163" s="3" t="str">
        <f t="shared" si="268"/>
        <v>033010</v>
      </c>
      <c r="J163" s="8" t="str">
        <f>VLOOKUP(C163,[1]物品主檔!$C:$D,2,0)</f>
        <v>6E01001266</v>
      </c>
      <c r="K163" s="8" t="s">
        <v>192</v>
      </c>
      <c r="L163" s="9" t="s">
        <v>192</v>
      </c>
      <c r="M163" s="9" t="s">
        <v>192</v>
      </c>
      <c r="N163" s="9" t="s">
        <v>231</v>
      </c>
    </row>
    <row r="164" spans="1:14" x14ac:dyDescent="0.2">
      <c r="A164" s="5" t="str">
        <f t="shared" ref="A164:A165" si="306">A163</f>
        <v>Xi</v>
      </c>
      <c r="B164" s="1" t="s">
        <v>230</v>
      </c>
      <c r="C164" s="2">
        <f t="shared" ref="C164:C165" si="307">C163</f>
        <v>480460</v>
      </c>
      <c r="D164" s="5" t="str">
        <f t="shared" ref="D164:D165" si="308">D163</f>
        <v>Stapler, SureForm 60</v>
      </c>
      <c r="E164" s="5" t="str">
        <f t="shared" ref="E164:E165" si="309">E163</f>
        <v>修縫60縫合器</v>
      </c>
      <c r="F164" s="5" t="str">
        <f t="shared" ref="F164:F165" si="310">F163</f>
        <v>盒</v>
      </c>
      <c r="G164" s="5" t="str">
        <f t="shared" ref="G164:G165" si="311">G163</f>
        <v>6支</v>
      </c>
      <c r="H164" s="5" t="s">
        <v>0</v>
      </c>
      <c r="I164" s="3" t="str">
        <f t="shared" si="268"/>
        <v>034728</v>
      </c>
      <c r="J164" s="8" t="str">
        <f>VLOOKUP(C164,[1]物品主檔!$C:$D,2,0)</f>
        <v>6E01001266</v>
      </c>
      <c r="K164" s="8" t="s">
        <v>192</v>
      </c>
      <c r="L164" s="9" t="s">
        <v>192</v>
      </c>
      <c r="M164" s="9" t="s">
        <v>192</v>
      </c>
      <c r="N164" s="9" t="s">
        <v>231</v>
      </c>
    </row>
    <row r="165" spans="1:14" x14ac:dyDescent="0.2">
      <c r="A165" s="5" t="str">
        <f t="shared" si="306"/>
        <v>Xi</v>
      </c>
      <c r="B165" s="1" t="s">
        <v>230</v>
      </c>
      <c r="C165" s="2">
        <f t="shared" si="307"/>
        <v>480460</v>
      </c>
      <c r="D165" s="5" t="str">
        <f t="shared" si="308"/>
        <v>Stapler, SureForm 60</v>
      </c>
      <c r="E165" s="5" t="str">
        <f t="shared" si="309"/>
        <v>修縫60縫合器</v>
      </c>
      <c r="F165" s="5" t="str">
        <f t="shared" si="310"/>
        <v>盒</v>
      </c>
      <c r="G165" s="5" t="str">
        <f t="shared" si="311"/>
        <v>6支</v>
      </c>
      <c r="H165" s="5" t="s">
        <v>190</v>
      </c>
      <c r="I165" s="3" t="str">
        <f t="shared" si="268"/>
        <v>035164</v>
      </c>
      <c r="J165" s="8" t="str">
        <f>VLOOKUP(C165,[1]物品主檔!$C:$D,2,0)</f>
        <v>6E01001266</v>
      </c>
      <c r="K165" s="8" t="s">
        <v>192</v>
      </c>
      <c r="L165" s="9" t="s">
        <v>192</v>
      </c>
      <c r="M165" s="9" t="s">
        <v>192</v>
      </c>
      <c r="N165" s="9" t="s">
        <v>231</v>
      </c>
    </row>
    <row r="166" spans="1:14" x14ac:dyDescent="0.2">
      <c r="A166" s="5" t="s">
        <v>7</v>
      </c>
      <c r="B166" s="1" t="s">
        <v>230</v>
      </c>
      <c r="C166" s="2">
        <v>480545</v>
      </c>
      <c r="D166" s="5" t="s">
        <v>37</v>
      </c>
      <c r="E166" s="5" t="s">
        <v>36</v>
      </c>
      <c r="F166" s="5" t="s">
        <v>3</v>
      </c>
      <c r="G166" s="5" t="s">
        <v>17</v>
      </c>
      <c r="H166" s="5" t="s">
        <v>20</v>
      </c>
      <c r="I166" s="3" t="str">
        <f t="shared" si="268"/>
        <v>033364</v>
      </c>
      <c r="J166" s="8" t="str">
        <f>VLOOKUP(C166,[1]物品主檔!$C:$D,2,0)</f>
        <v>6E01001441</v>
      </c>
      <c r="K166" s="8" t="s">
        <v>192</v>
      </c>
      <c r="L166" s="9" t="s">
        <v>192</v>
      </c>
      <c r="M166" s="9" t="s">
        <v>192</v>
      </c>
      <c r="N166" s="9" t="s">
        <v>231</v>
      </c>
    </row>
    <row r="167" spans="1:14" x14ac:dyDescent="0.2">
      <c r="A167" s="5" t="str">
        <f t="shared" ref="A167:A168" si="312">A166</f>
        <v>Xi</v>
      </c>
      <c r="B167" s="1" t="s">
        <v>230</v>
      </c>
      <c r="C167" s="2">
        <f t="shared" ref="C167:C168" si="313">C166</f>
        <v>480545</v>
      </c>
      <c r="D167" s="5" t="str">
        <f t="shared" ref="D167:D168" si="314">D166</f>
        <v>Stapler, SureForm 45 Curved-Tip</v>
      </c>
      <c r="E167" s="5" t="str">
        <f t="shared" ref="E167:E168" si="315">E166</f>
        <v>修縫45彎曲尖端縫合器</v>
      </c>
      <c r="F167" s="5" t="str">
        <f t="shared" ref="F167:F168" si="316">F166</f>
        <v>盒</v>
      </c>
      <c r="G167" s="5" t="str">
        <f t="shared" ref="G167:G168" si="317">G166</f>
        <v>6支</v>
      </c>
      <c r="H167" s="5" t="s">
        <v>0</v>
      </c>
      <c r="I167" s="3" t="str">
        <f t="shared" si="268"/>
        <v>034728</v>
      </c>
      <c r="J167" s="8" t="str">
        <f>VLOOKUP(C167,[1]物品主檔!$C:$D,2,0)</f>
        <v>6E01001441</v>
      </c>
      <c r="K167" s="8" t="s">
        <v>192</v>
      </c>
      <c r="L167" s="9" t="s">
        <v>192</v>
      </c>
      <c r="M167" s="9" t="s">
        <v>192</v>
      </c>
      <c r="N167" s="9" t="s">
        <v>231</v>
      </c>
    </row>
    <row r="168" spans="1:14" x14ac:dyDescent="0.2">
      <c r="A168" s="5" t="str">
        <f t="shared" si="312"/>
        <v>Xi</v>
      </c>
      <c r="B168" s="1" t="s">
        <v>230</v>
      </c>
      <c r="C168" s="2">
        <f t="shared" si="313"/>
        <v>480545</v>
      </c>
      <c r="D168" s="5" t="str">
        <f t="shared" si="314"/>
        <v>Stapler, SureForm 45 Curved-Tip</v>
      </c>
      <c r="E168" s="5" t="str">
        <f t="shared" si="315"/>
        <v>修縫45彎曲尖端縫合器</v>
      </c>
      <c r="F168" s="5" t="str">
        <f t="shared" si="316"/>
        <v>盒</v>
      </c>
      <c r="G168" s="5" t="str">
        <f t="shared" si="317"/>
        <v>6支</v>
      </c>
      <c r="H168" s="5" t="s">
        <v>190</v>
      </c>
      <c r="I168" s="3" t="str">
        <f t="shared" si="268"/>
        <v>035164</v>
      </c>
      <c r="J168" s="8" t="str">
        <f>VLOOKUP(C168,[1]物品主檔!$C:$D,2,0)</f>
        <v>6E01001441</v>
      </c>
      <c r="K168" s="8" t="s">
        <v>192</v>
      </c>
      <c r="L168" s="9" t="s">
        <v>192</v>
      </c>
      <c r="M168" s="9" t="s">
        <v>192</v>
      </c>
      <c r="N168" s="9" t="s">
        <v>231</v>
      </c>
    </row>
    <row r="169" spans="1:14" x14ac:dyDescent="0.2">
      <c r="A169" s="5" t="s">
        <v>7</v>
      </c>
      <c r="B169" s="1" t="s">
        <v>230</v>
      </c>
      <c r="C169" s="2" t="s">
        <v>35</v>
      </c>
      <c r="D169" s="5" t="s">
        <v>34</v>
      </c>
      <c r="E169" s="5" t="s">
        <v>33</v>
      </c>
      <c r="F169" s="5" t="s">
        <v>3</v>
      </c>
      <c r="G169" s="5" t="s">
        <v>2</v>
      </c>
      <c r="H169" s="5" t="s">
        <v>20</v>
      </c>
      <c r="I169" s="3" t="str">
        <f t="shared" si="268"/>
        <v>033364</v>
      </c>
      <c r="J169" s="8" t="str">
        <f>VLOOKUP(C169,[1]物品主檔!$C:$D,2,0)</f>
        <v>6E01001442</v>
      </c>
      <c r="K169" s="8" t="s">
        <v>192</v>
      </c>
      <c r="L169" s="9" t="s">
        <v>192</v>
      </c>
      <c r="M169" s="9" t="s">
        <v>192</v>
      </c>
      <c r="N169" s="9" t="s">
        <v>231</v>
      </c>
    </row>
    <row r="170" spans="1:14" x14ac:dyDescent="0.2">
      <c r="A170" s="5" t="str">
        <f t="shared" ref="A170:A171" si="318">A169</f>
        <v>Xi</v>
      </c>
      <c r="B170" s="1" t="s">
        <v>230</v>
      </c>
      <c r="C170" s="2" t="str">
        <f t="shared" ref="C170:C171" si="319">C169</f>
        <v>48345B</v>
      </c>
      <c r="D170" s="5" t="str">
        <f t="shared" ref="D170:D171" si="320">D169</f>
        <v>Reload, SureForm 45, 3.5 Blue, 6-Row</v>
      </c>
      <c r="E170" s="5" t="str">
        <f t="shared" ref="E170:E171" si="321">E169</f>
        <v>修縫45縫合釘 3.5 藍, 6排</v>
      </c>
      <c r="F170" s="5" t="str">
        <f t="shared" ref="F170:F171" si="322">F169</f>
        <v>盒</v>
      </c>
      <c r="G170" s="5" t="str">
        <f t="shared" ref="G170:G171" si="323">G169</f>
        <v>12支</v>
      </c>
      <c r="H170" s="5" t="s">
        <v>0</v>
      </c>
      <c r="I170" s="3" t="str">
        <f t="shared" si="268"/>
        <v>034728</v>
      </c>
      <c r="J170" s="8" t="str">
        <f>VLOOKUP(C170,[1]物品主檔!$C:$D,2,0)</f>
        <v>6E01001442</v>
      </c>
      <c r="K170" s="8" t="s">
        <v>192</v>
      </c>
      <c r="L170" s="9" t="s">
        <v>192</v>
      </c>
      <c r="M170" s="9" t="s">
        <v>192</v>
      </c>
      <c r="N170" s="9" t="s">
        <v>231</v>
      </c>
    </row>
    <row r="171" spans="1:14" x14ac:dyDescent="0.2">
      <c r="A171" s="5" t="str">
        <f t="shared" si="318"/>
        <v>Xi</v>
      </c>
      <c r="B171" s="1" t="s">
        <v>230</v>
      </c>
      <c r="C171" s="2" t="str">
        <f t="shared" si="319"/>
        <v>48345B</v>
      </c>
      <c r="D171" s="5" t="str">
        <f t="shared" si="320"/>
        <v>Reload, SureForm 45, 3.5 Blue, 6-Row</v>
      </c>
      <c r="E171" s="5" t="str">
        <f t="shared" si="321"/>
        <v>修縫45縫合釘 3.5 藍, 6排</v>
      </c>
      <c r="F171" s="5" t="str">
        <f t="shared" si="322"/>
        <v>盒</v>
      </c>
      <c r="G171" s="5" t="str">
        <f t="shared" si="323"/>
        <v>12支</v>
      </c>
      <c r="H171" s="5" t="s">
        <v>190</v>
      </c>
      <c r="I171" s="3" t="str">
        <f t="shared" si="268"/>
        <v>035164</v>
      </c>
      <c r="J171" s="8" t="str">
        <f>VLOOKUP(C171,[1]物品主檔!$C:$D,2,0)</f>
        <v>6E01001442</v>
      </c>
      <c r="K171" s="8" t="s">
        <v>192</v>
      </c>
      <c r="L171" s="9" t="s">
        <v>192</v>
      </c>
      <c r="M171" s="9" t="s">
        <v>192</v>
      </c>
      <c r="N171" s="9" t="s">
        <v>231</v>
      </c>
    </row>
    <row r="172" spans="1:14" x14ac:dyDescent="0.2">
      <c r="A172" s="5" t="s">
        <v>7</v>
      </c>
      <c r="B172" s="1" t="s">
        <v>230</v>
      </c>
      <c r="C172" s="2" t="s">
        <v>32</v>
      </c>
      <c r="D172" s="5" t="s">
        <v>31</v>
      </c>
      <c r="E172" s="5" t="s">
        <v>30</v>
      </c>
      <c r="F172" s="5" t="s">
        <v>3</v>
      </c>
      <c r="G172" s="5" t="s">
        <v>2</v>
      </c>
      <c r="H172" s="5" t="s">
        <v>20</v>
      </c>
      <c r="I172" s="3" t="str">
        <f t="shared" si="268"/>
        <v>033364</v>
      </c>
      <c r="J172" s="8" t="str">
        <f>VLOOKUP(C172,[1]物品主檔!$C:$D,2,0)</f>
        <v>6E01001443</v>
      </c>
      <c r="K172" s="8" t="s">
        <v>192</v>
      </c>
      <c r="L172" s="9" t="s">
        <v>192</v>
      </c>
      <c r="M172" s="9" t="s">
        <v>192</v>
      </c>
      <c r="N172" s="9" t="s">
        <v>231</v>
      </c>
    </row>
    <row r="173" spans="1:14" x14ac:dyDescent="0.2">
      <c r="A173" s="5" t="str">
        <f t="shared" ref="A173:A174" si="324">A172</f>
        <v>Xi</v>
      </c>
      <c r="B173" s="1" t="s">
        <v>230</v>
      </c>
      <c r="C173" s="2" t="str">
        <f t="shared" ref="C173:C174" si="325">C172</f>
        <v>48345G</v>
      </c>
      <c r="D173" s="5" t="str">
        <f t="shared" ref="D173:D174" si="326">D172</f>
        <v>Reload, SureForm 45, 4.3 Green, 6-Row</v>
      </c>
      <c r="E173" s="5" t="str">
        <f t="shared" ref="E173:E174" si="327">E172</f>
        <v>修縫45縫合釘 4.3 綠, 6排</v>
      </c>
      <c r="F173" s="5" t="str">
        <f t="shared" ref="F173:F174" si="328">F172</f>
        <v>盒</v>
      </c>
      <c r="G173" s="5" t="str">
        <f t="shared" ref="G173:G174" si="329">G172</f>
        <v>12支</v>
      </c>
      <c r="H173" s="5" t="s">
        <v>0</v>
      </c>
      <c r="I173" s="3" t="str">
        <f t="shared" si="268"/>
        <v>034728</v>
      </c>
      <c r="J173" s="8" t="str">
        <f>VLOOKUP(C173,[1]物品主檔!$C:$D,2,0)</f>
        <v>6E01001443</v>
      </c>
      <c r="K173" s="8" t="s">
        <v>192</v>
      </c>
      <c r="L173" s="9" t="s">
        <v>192</v>
      </c>
      <c r="M173" s="9" t="s">
        <v>192</v>
      </c>
      <c r="N173" s="9" t="s">
        <v>231</v>
      </c>
    </row>
    <row r="174" spans="1:14" x14ac:dyDescent="0.2">
      <c r="A174" s="5" t="str">
        <f t="shared" si="324"/>
        <v>Xi</v>
      </c>
      <c r="B174" s="1" t="s">
        <v>230</v>
      </c>
      <c r="C174" s="2" t="str">
        <f t="shared" si="325"/>
        <v>48345G</v>
      </c>
      <c r="D174" s="5" t="str">
        <f t="shared" si="326"/>
        <v>Reload, SureForm 45, 4.3 Green, 6-Row</v>
      </c>
      <c r="E174" s="5" t="str">
        <f t="shared" si="327"/>
        <v>修縫45縫合釘 4.3 綠, 6排</v>
      </c>
      <c r="F174" s="5" t="str">
        <f t="shared" si="328"/>
        <v>盒</v>
      </c>
      <c r="G174" s="5" t="str">
        <f t="shared" si="329"/>
        <v>12支</v>
      </c>
      <c r="H174" s="5" t="s">
        <v>190</v>
      </c>
      <c r="I174" s="3" t="str">
        <f t="shared" si="268"/>
        <v>035164</v>
      </c>
      <c r="J174" s="8" t="str">
        <f>VLOOKUP(C174,[1]物品主檔!$C:$D,2,0)</f>
        <v>6E01001443</v>
      </c>
      <c r="K174" s="8" t="s">
        <v>192</v>
      </c>
      <c r="L174" s="9" t="s">
        <v>192</v>
      </c>
      <c r="M174" s="9" t="s">
        <v>192</v>
      </c>
      <c r="N174" s="9" t="s">
        <v>231</v>
      </c>
    </row>
    <row r="175" spans="1:14" x14ac:dyDescent="0.2">
      <c r="A175" s="5" t="s">
        <v>7</v>
      </c>
      <c r="B175" s="1" t="s">
        <v>230</v>
      </c>
      <c r="C175" s="2" t="s">
        <v>29</v>
      </c>
      <c r="D175" s="5" t="s">
        <v>28</v>
      </c>
      <c r="E175" s="5" t="s">
        <v>27</v>
      </c>
      <c r="F175" s="5" t="s">
        <v>3</v>
      </c>
      <c r="G175" s="5" t="s">
        <v>2</v>
      </c>
      <c r="H175" s="5" t="s">
        <v>20</v>
      </c>
      <c r="I175" s="3" t="str">
        <f t="shared" si="268"/>
        <v>033364</v>
      </c>
      <c r="J175" s="8" t="str">
        <f>VLOOKUP(C175,[1]物品主檔!$C:$D,2,0)</f>
        <v>6E01001444</v>
      </c>
      <c r="K175" s="8" t="s">
        <v>192</v>
      </c>
      <c r="L175" s="9" t="s">
        <v>192</v>
      </c>
      <c r="M175" s="9" t="s">
        <v>192</v>
      </c>
      <c r="N175" s="9" t="s">
        <v>231</v>
      </c>
    </row>
    <row r="176" spans="1:14" x14ac:dyDescent="0.2">
      <c r="A176" s="5" t="str">
        <f t="shared" ref="A176:A177" si="330">A175</f>
        <v>Xi</v>
      </c>
      <c r="B176" s="1" t="s">
        <v>230</v>
      </c>
      <c r="C176" s="2" t="str">
        <f t="shared" ref="C176:C177" si="331">C175</f>
        <v>48345M</v>
      </c>
      <c r="D176" s="5" t="str">
        <f t="shared" ref="D176:D177" si="332">D175</f>
        <v>Reload, SureForm 45, 2.0 Gray, 6-Row</v>
      </c>
      <c r="E176" s="5" t="str">
        <f t="shared" ref="E176:E177" si="333">E175</f>
        <v>修縫45縫合釘 2.0 灰, 6排</v>
      </c>
      <c r="F176" s="5" t="str">
        <f t="shared" ref="F176:F177" si="334">F175</f>
        <v>盒</v>
      </c>
      <c r="G176" s="5" t="str">
        <f t="shared" ref="G176:G177" si="335">G175</f>
        <v>12支</v>
      </c>
      <c r="H176" s="5" t="s">
        <v>0</v>
      </c>
      <c r="I176" s="3" t="str">
        <f t="shared" si="268"/>
        <v>034728</v>
      </c>
      <c r="J176" s="8" t="str">
        <f>VLOOKUP(C176,[1]物品主檔!$C:$D,2,0)</f>
        <v>6E01001444</v>
      </c>
      <c r="K176" s="8" t="s">
        <v>192</v>
      </c>
      <c r="L176" s="9" t="s">
        <v>192</v>
      </c>
      <c r="M176" s="9" t="s">
        <v>192</v>
      </c>
      <c r="N176" s="9" t="s">
        <v>231</v>
      </c>
    </row>
    <row r="177" spans="1:14" x14ac:dyDescent="0.2">
      <c r="A177" s="5" t="str">
        <f t="shared" si="330"/>
        <v>Xi</v>
      </c>
      <c r="B177" s="1" t="s">
        <v>230</v>
      </c>
      <c r="C177" s="2" t="str">
        <f t="shared" si="331"/>
        <v>48345M</v>
      </c>
      <c r="D177" s="5" t="str">
        <f t="shared" si="332"/>
        <v>Reload, SureForm 45, 2.0 Gray, 6-Row</v>
      </c>
      <c r="E177" s="5" t="str">
        <f t="shared" si="333"/>
        <v>修縫45縫合釘 2.0 灰, 6排</v>
      </c>
      <c r="F177" s="5" t="str">
        <f t="shared" si="334"/>
        <v>盒</v>
      </c>
      <c r="G177" s="5" t="str">
        <f t="shared" si="335"/>
        <v>12支</v>
      </c>
      <c r="H177" s="5" t="s">
        <v>190</v>
      </c>
      <c r="I177" s="3" t="str">
        <f t="shared" si="268"/>
        <v>035164</v>
      </c>
      <c r="J177" s="8" t="str">
        <f>VLOOKUP(C177,[1]物品主檔!$C:$D,2,0)</f>
        <v>6E01001444</v>
      </c>
      <c r="K177" s="8" t="s">
        <v>192</v>
      </c>
      <c r="L177" s="9" t="s">
        <v>192</v>
      </c>
      <c r="M177" s="9" t="s">
        <v>192</v>
      </c>
      <c r="N177" s="9" t="s">
        <v>231</v>
      </c>
    </row>
    <row r="178" spans="1:14" x14ac:dyDescent="0.2">
      <c r="A178" s="5" t="s">
        <v>7</v>
      </c>
      <c r="B178" s="1" t="s">
        <v>230</v>
      </c>
      <c r="C178" s="2" t="s">
        <v>26</v>
      </c>
      <c r="D178" s="5" t="s">
        <v>25</v>
      </c>
      <c r="E178" s="5" t="s">
        <v>24</v>
      </c>
      <c r="F178" s="5" t="s">
        <v>3</v>
      </c>
      <c r="G178" s="5" t="s">
        <v>2</v>
      </c>
      <c r="H178" s="5" t="s">
        <v>20</v>
      </c>
      <c r="I178" s="3" t="str">
        <f t="shared" si="268"/>
        <v>033364</v>
      </c>
      <c r="J178" s="8" t="str">
        <f>VLOOKUP(C178,[1]物品主檔!$C:$D,2,0)</f>
        <v>6E01001445</v>
      </c>
      <c r="K178" s="8" t="s">
        <v>192</v>
      </c>
      <c r="L178" s="9" t="s">
        <v>192</v>
      </c>
      <c r="M178" s="9" t="s">
        <v>192</v>
      </c>
      <c r="N178" s="9" t="s">
        <v>231</v>
      </c>
    </row>
    <row r="179" spans="1:14" x14ac:dyDescent="0.2">
      <c r="A179" s="5" t="str">
        <f t="shared" ref="A179:A180" si="336">A178</f>
        <v>Xi</v>
      </c>
      <c r="B179" s="1" t="s">
        <v>230</v>
      </c>
      <c r="C179" s="2" t="str">
        <f t="shared" ref="C179:C180" si="337">C178</f>
        <v>48345T</v>
      </c>
      <c r="D179" s="5" t="str">
        <f t="shared" ref="D179:D180" si="338">D178</f>
        <v>Reload, SureForm 45, 4.6 Black, 6-Row</v>
      </c>
      <c r="E179" s="5" t="str">
        <f t="shared" ref="E179:E180" si="339">E178</f>
        <v>修縫45縫合釘 4.6 黑, 6排</v>
      </c>
      <c r="F179" s="5" t="str">
        <f t="shared" ref="F179:F180" si="340">F178</f>
        <v>盒</v>
      </c>
      <c r="G179" s="5" t="str">
        <f t="shared" ref="G179:G180" si="341">G178</f>
        <v>12支</v>
      </c>
      <c r="H179" s="5" t="s">
        <v>0</v>
      </c>
      <c r="I179" s="3" t="str">
        <f t="shared" si="268"/>
        <v>034728</v>
      </c>
      <c r="J179" s="8" t="str">
        <f>VLOOKUP(C179,[1]物品主檔!$C:$D,2,0)</f>
        <v>6E01001445</v>
      </c>
      <c r="K179" s="8" t="s">
        <v>192</v>
      </c>
      <c r="L179" s="9" t="s">
        <v>192</v>
      </c>
      <c r="M179" s="9" t="s">
        <v>192</v>
      </c>
      <c r="N179" s="9" t="s">
        <v>231</v>
      </c>
    </row>
    <row r="180" spans="1:14" x14ac:dyDescent="0.2">
      <c r="A180" s="5" t="str">
        <f t="shared" si="336"/>
        <v>Xi</v>
      </c>
      <c r="B180" s="1" t="s">
        <v>230</v>
      </c>
      <c r="C180" s="2" t="str">
        <f t="shared" si="337"/>
        <v>48345T</v>
      </c>
      <c r="D180" s="5" t="str">
        <f t="shared" si="338"/>
        <v>Reload, SureForm 45, 4.6 Black, 6-Row</v>
      </c>
      <c r="E180" s="5" t="str">
        <f t="shared" si="339"/>
        <v>修縫45縫合釘 4.6 黑, 6排</v>
      </c>
      <c r="F180" s="5" t="str">
        <f t="shared" si="340"/>
        <v>盒</v>
      </c>
      <c r="G180" s="5" t="str">
        <f t="shared" si="341"/>
        <v>12支</v>
      </c>
      <c r="H180" s="5" t="s">
        <v>190</v>
      </c>
      <c r="I180" s="3" t="str">
        <f t="shared" si="268"/>
        <v>035164</v>
      </c>
      <c r="J180" s="8" t="str">
        <f>VLOOKUP(C180,[1]物品主檔!$C:$D,2,0)</f>
        <v>6E01001445</v>
      </c>
      <c r="K180" s="8" t="s">
        <v>192</v>
      </c>
      <c r="L180" s="9" t="s">
        <v>192</v>
      </c>
      <c r="M180" s="9" t="s">
        <v>192</v>
      </c>
      <c r="N180" s="9" t="s">
        <v>231</v>
      </c>
    </row>
    <row r="181" spans="1:14" x14ac:dyDescent="0.2">
      <c r="A181" s="5" t="s">
        <v>7</v>
      </c>
      <c r="B181" s="1" t="s">
        <v>230</v>
      </c>
      <c r="C181" s="2" t="s">
        <v>23</v>
      </c>
      <c r="D181" s="5" t="s">
        <v>22</v>
      </c>
      <c r="E181" s="5" t="s">
        <v>21</v>
      </c>
      <c r="F181" s="5" t="s">
        <v>3</v>
      </c>
      <c r="G181" s="5" t="s">
        <v>2</v>
      </c>
      <c r="H181" s="5" t="s">
        <v>20</v>
      </c>
      <c r="I181" s="3" t="str">
        <f t="shared" si="268"/>
        <v>033364</v>
      </c>
      <c r="J181" s="8" t="str">
        <f>VLOOKUP(C181,[1]物品主檔!$C:$D,2,0)</f>
        <v>6E01001446</v>
      </c>
      <c r="K181" s="8" t="s">
        <v>192</v>
      </c>
      <c r="L181" s="9" t="s">
        <v>192</v>
      </c>
      <c r="M181" s="9" t="s">
        <v>192</v>
      </c>
      <c r="N181" s="9" t="s">
        <v>231</v>
      </c>
    </row>
    <row r="182" spans="1:14" x14ac:dyDescent="0.2">
      <c r="A182" s="5" t="str">
        <f t="shared" ref="A182:A183" si="342">A181</f>
        <v>Xi</v>
      </c>
      <c r="B182" s="1" t="s">
        <v>230</v>
      </c>
      <c r="C182" s="2" t="str">
        <f t="shared" ref="C182:C183" si="343">C181</f>
        <v>48345W</v>
      </c>
      <c r="D182" s="5" t="str">
        <f t="shared" ref="D182:D183" si="344">D181</f>
        <v>Reload, SureForm 45, 2.5 White, 6-Row</v>
      </c>
      <c r="E182" s="5" t="str">
        <f t="shared" ref="E182:E183" si="345">E181</f>
        <v>修縫45縫合釘 2.5 白, 6排</v>
      </c>
      <c r="F182" s="5" t="str">
        <f t="shared" ref="F182:F183" si="346">F181</f>
        <v>盒</v>
      </c>
      <c r="G182" s="5" t="str">
        <f t="shared" ref="G182:G183" si="347">G181</f>
        <v>12支</v>
      </c>
      <c r="H182" s="5" t="s">
        <v>0</v>
      </c>
      <c r="I182" s="3" t="str">
        <f t="shared" si="268"/>
        <v>034728</v>
      </c>
      <c r="J182" s="8" t="str">
        <f>VLOOKUP(C182,[1]物品主檔!$C:$D,2,0)</f>
        <v>6E01001446</v>
      </c>
      <c r="K182" s="8" t="s">
        <v>192</v>
      </c>
      <c r="L182" s="9" t="s">
        <v>192</v>
      </c>
      <c r="M182" s="9" t="s">
        <v>192</v>
      </c>
      <c r="N182" s="9" t="s">
        <v>231</v>
      </c>
    </row>
    <row r="183" spans="1:14" x14ac:dyDescent="0.2">
      <c r="A183" s="5" t="str">
        <f t="shared" si="342"/>
        <v>Xi</v>
      </c>
      <c r="B183" s="1" t="s">
        <v>230</v>
      </c>
      <c r="C183" s="2" t="str">
        <f t="shared" si="343"/>
        <v>48345W</v>
      </c>
      <c r="D183" s="5" t="str">
        <f t="shared" si="344"/>
        <v>Reload, SureForm 45, 2.5 White, 6-Row</v>
      </c>
      <c r="E183" s="5" t="str">
        <f t="shared" si="345"/>
        <v>修縫45縫合釘 2.5 白, 6排</v>
      </c>
      <c r="F183" s="5" t="str">
        <f t="shared" si="346"/>
        <v>盒</v>
      </c>
      <c r="G183" s="5" t="str">
        <f t="shared" si="347"/>
        <v>12支</v>
      </c>
      <c r="H183" s="5" t="s">
        <v>190</v>
      </c>
      <c r="I183" s="3" t="str">
        <f t="shared" si="268"/>
        <v>035164</v>
      </c>
      <c r="J183" s="8" t="str">
        <f>VLOOKUP(C183,[1]物品主檔!$C:$D,2,0)</f>
        <v>6E01001446</v>
      </c>
      <c r="K183" s="8" t="s">
        <v>192</v>
      </c>
      <c r="L183" s="9" t="s">
        <v>192</v>
      </c>
      <c r="M183" s="9" t="s">
        <v>192</v>
      </c>
      <c r="N183" s="9" t="s">
        <v>231</v>
      </c>
    </row>
    <row r="184" spans="1:14" x14ac:dyDescent="0.2">
      <c r="A184" s="5" t="s">
        <v>7</v>
      </c>
      <c r="B184" s="1" t="s">
        <v>230</v>
      </c>
      <c r="C184" s="2" t="s">
        <v>16</v>
      </c>
      <c r="D184" s="5" t="s">
        <v>15</v>
      </c>
      <c r="E184" s="5" t="s">
        <v>14</v>
      </c>
      <c r="F184" s="5" t="s">
        <v>3</v>
      </c>
      <c r="G184" s="5" t="s">
        <v>2</v>
      </c>
      <c r="H184" s="5" t="s">
        <v>1</v>
      </c>
      <c r="I184" s="3" t="str">
        <f t="shared" si="268"/>
        <v>033010</v>
      </c>
      <c r="J184" s="8" t="str">
        <f>VLOOKUP(C184,[1]物品主檔!$C:$D,2,0)</f>
        <v>6E01001267</v>
      </c>
      <c r="K184" s="8" t="s">
        <v>192</v>
      </c>
      <c r="L184" s="9" t="s">
        <v>192</v>
      </c>
      <c r="M184" s="9" t="s">
        <v>192</v>
      </c>
      <c r="N184" s="9" t="s">
        <v>231</v>
      </c>
    </row>
    <row r="185" spans="1:14" x14ac:dyDescent="0.2">
      <c r="A185" s="5" t="str">
        <f>A184</f>
        <v>Xi</v>
      </c>
      <c r="B185" s="1" t="s">
        <v>230</v>
      </c>
      <c r="C185" s="2" t="str">
        <f t="shared" ref="C185" si="348">C184</f>
        <v>48360B</v>
      </c>
      <c r="D185" s="5" t="str">
        <f t="shared" ref="D185" si="349">D184</f>
        <v>Reload, SureForm 60, 3.5 Blue, 6-Row</v>
      </c>
      <c r="E185" s="5" t="str">
        <f t="shared" ref="E185" si="350">E184</f>
        <v>修縫60縫合釘 3.5 藍, 6排</v>
      </c>
      <c r="F185" s="5" t="str">
        <f t="shared" ref="F185" si="351">F184</f>
        <v>盒</v>
      </c>
      <c r="G185" s="5" t="str">
        <f t="shared" ref="G185" si="352">G184</f>
        <v>12支</v>
      </c>
      <c r="H185" s="5" t="s">
        <v>0</v>
      </c>
      <c r="I185" s="3" t="str">
        <f t="shared" si="268"/>
        <v>034728</v>
      </c>
      <c r="J185" s="8" t="str">
        <f>VLOOKUP(C185,[1]物品主檔!$C:$D,2,0)</f>
        <v>6E01001267</v>
      </c>
      <c r="K185" s="8" t="s">
        <v>192</v>
      </c>
      <c r="L185" s="9" t="s">
        <v>192</v>
      </c>
      <c r="M185" s="9" t="s">
        <v>192</v>
      </c>
      <c r="N185" s="9" t="s">
        <v>231</v>
      </c>
    </row>
    <row r="186" spans="1:14" x14ac:dyDescent="0.2">
      <c r="A186" s="5" t="s">
        <v>7</v>
      </c>
      <c r="B186" s="1" t="s">
        <v>230</v>
      </c>
      <c r="C186" s="2" t="s">
        <v>13</v>
      </c>
      <c r="D186" s="5" t="s">
        <v>12</v>
      </c>
      <c r="E186" s="5" t="s">
        <v>11</v>
      </c>
      <c r="F186" s="5" t="s">
        <v>3</v>
      </c>
      <c r="G186" s="5" t="s">
        <v>2</v>
      </c>
      <c r="H186" s="5" t="s">
        <v>1</v>
      </c>
      <c r="I186" s="3" t="str">
        <f t="shared" si="268"/>
        <v>033010</v>
      </c>
      <c r="J186" s="8" t="str">
        <f>VLOOKUP(C186,[1]物品主檔!$C:$D,2,0)</f>
        <v>6E01001268</v>
      </c>
      <c r="K186" s="8" t="s">
        <v>192</v>
      </c>
      <c r="L186" s="9" t="s">
        <v>192</v>
      </c>
      <c r="M186" s="9" t="s">
        <v>192</v>
      </c>
      <c r="N186" s="9" t="s">
        <v>231</v>
      </c>
    </row>
    <row r="187" spans="1:14" x14ac:dyDescent="0.2">
      <c r="A187" s="5" t="str">
        <f>A186</f>
        <v>Xi</v>
      </c>
      <c r="B187" s="1" t="s">
        <v>230</v>
      </c>
      <c r="C187" s="2" t="str">
        <f t="shared" ref="C187" si="353">C186</f>
        <v>48360G</v>
      </c>
      <c r="D187" s="5" t="str">
        <f t="shared" ref="D187" si="354">D186</f>
        <v>Reload, SureForm 60, 4.3 Green, 6-Row</v>
      </c>
      <c r="E187" s="5" t="str">
        <f t="shared" ref="E187" si="355">E186</f>
        <v>修縫60縫合釘 4.3 綠, 6排</v>
      </c>
      <c r="F187" s="5" t="str">
        <f t="shared" ref="F187" si="356">F186</f>
        <v>盒</v>
      </c>
      <c r="G187" s="5" t="str">
        <f t="shared" ref="G187" si="357">G186</f>
        <v>12支</v>
      </c>
      <c r="H187" s="5" t="s">
        <v>0</v>
      </c>
      <c r="I187" s="3" t="str">
        <f t="shared" si="268"/>
        <v>034728</v>
      </c>
      <c r="J187" s="8" t="str">
        <f>VLOOKUP(C187,[1]物品主檔!$C:$D,2,0)</f>
        <v>6E01001268</v>
      </c>
      <c r="K187" s="8" t="s">
        <v>192</v>
      </c>
      <c r="L187" s="9" t="s">
        <v>192</v>
      </c>
      <c r="M187" s="9" t="s">
        <v>192</v>
      </c>
      <c r="N187" s="9" t="s">
        <v>231</v>
      </c>
    </row>
    <row r="188" spans="1:14" x14ac:dyDescent="0.2">
      <c r="A188" s="5" t="s">
        <v>7</v>
      </c>
      <c r="B188" s="1" t="s">
        <v>230</v>
      </c>
      <c r="C188" s="2" t="s">
        <v>10</v>
      </c>
      <c r="D188" s="5" t="s">
        <v>9</v>
      </c>
      <c r="E188" s="5" t="s">
        <v>8</v>
      </c>
      <c r="F188" s="5" t="s">
        <v>3</v>
      </c>
      <c r="G188" s="5" t="s">
        <v>2</v>
      </c>
      <c r="H188" s="5" t="s">
        <v>1</v>
      </c>
      <c r="I188" s="3" t="str">
        <f t="shared" si="268"/>
        <v>033010</v>
      </c>
      <c r="J188" s="8" t="str">
        <f>VLOOKUP(C188,[1]物品主檔!$C:$D,2,0)</f>
        <v>6E01001269</v>
      </c>
      <c r="K188" s="8" t="s">
        <v>192</v>
      </c>
      <c r="L188" s="9" t="s">
        <v>192</v>
      </c>
      <c r="M188" s="9" t="s">
        <v>192</v>
      </c>
      <c r="N188" s="9" t="s">
        <v>231</v>
      </c>
    </row>
    <row r="189" spans="1:14" x14ac:dyDescent="0.2">
      <c r="A189" s="5" t="str">
        <f>A188</f>
        <v>Xi</v>
      </c>
      <c r="B189" s="1" t="s">
        <v>230</v>
      </c>
      <c r="C189" s="2" t="str">
        <f t="shared" ref="C189" si="358">C188</f>
        <v>48360T</v>
      </c>
      <c r="D189" s="5" t="str">
        <f t="shared" ref="D189" si="359">D188</f>
        <v>Reload, SureForm 60, 4.6 Black, 6-Row</v>
      </c>
      <c r="E189" s="5" t="str">
        <f t="shared" ref="E189" si="360">E188</f>
        <v>修縫60縫合釘 4.6 黑, 6排</v>
      </c>
      <c r="F189" s="5" t="str">
        <f t="shared" ref="F189" si="361">F188</f>
        <v>盒</v>
      </c>
      <c r="G189" s="5" t="str">
        <f t="shared" ref="G189" si="362">G188</f>
        <v>12支</v>
      </c>
      <c r="H189" s="5" t="s">
        <v>0</v>
      </c>
      <c r="I189" s="3" t="str">
        <f t="shared" si="268"/>
        <v>034728</v>
      </c>
      <c r="J189" s="8" t="str">
        <f>VLOOKUP(C189,[1]物品主檔!$C:$D,2,0)</f>
        <v>6E01001269</v>
      </c>
      <c r="K189" s="8" t="s">
        <v>192</v>
      </c>
      <c r="L189" s="9" t="s">
        <v>192</v>
      </c>
      <c r="M189" s="9" t="s">
        <v>192</v>
      </c>
      <c r="N189" s="9" t="s">
        <v>231</v>
      </c>
    </row>
    <row r="190" spans="1:14" x14ac:dyDescent="0.2">
      <c r="A190" s="5" t="s">
        <v>7</v>
      </c>
      <c r="B190" s="1" t="s">
        <v>230</v>
      </c>
      <c r="C190" s="2" t="s">
        <v>6</v>
      </c>
      <c r="D190" s="5" t="s">
        <v>5</v>
      </c>
      <c r="E190" s="5" t="s">
        <v>4</v>
      </c>
      <c r="F190" s="5" t="s">
        <v>3</v>
      </c>
      <c r="G190" s="5" t="s">
        <v>2</v>
      </c>
      <c r="H190" s="5" t="s">
        <v>1</v>
      </c>
      <c r="I190" s="3" t="str">
        <f t="shared" si="268"/>
        <v>033010</v>
      </c>
      <c r="J190" s="8" t="str">
        <f>VLOOKUP(C190,[1]物品主檔!$C:$D,2,0)</f>
        <v>6E01001270</v>
      </c>
      <c r="K190" s="8" t="s">
        <v>192</v>
      </c>
      <c r="L190" s="9" t="s">
        <v>192</v>
      </c>
      <c r="M190" s="9" t="s">
        <v>192</v>
      </c>
      <c r="N190" s="9" t="s">
        <v>231</v>
      </c>
    </row>
    <row r="191" spans="1:14" x14ac:dyDescent="0.2">
      <c r="A191" s="5" t="str">
        <f>A190</f>
        <v>Xi</v>
      </c>
      <c r="B191" s="1" t="s">
        <v>230</v>
      </c>
      <c r="C191" s="2" t="str">
        <f t="shared" ref="C191" si="363">C190</f>
        <v>48360W</v>
      </c>
      <c r="D191" s="5" t="str">
        <f t="shared" ref="D191" si="364">D190</f>
        <v>Reload, SureForm 60, 2.5 White, 6-Row</v>
      </c>
      <c r="E191" s="5" t="str">
        <f t="shared" ref="E191" si="365">E190</f>
        <v>修縫60縫合釘 2.5 白, 6排</v>
      </c>
      <c r="F191" s="5" t="str">
        <f t="shared" ref="F191" si="366">F190</f>
        <v>盒</v>
      </c>
      <c r="G191" s="5" t="str">
        <f t="shared" ref="G191" si="367">G190</f>
        <v>12支</v>
      </c>
      <c r="H191" s="5" t="s">
        <v>0</v>
      </c>
      <c r="I191" s="3" t="str">
        <f t="shared" si="268"/>
        <v>034728</v>
      </c>
      <c r="J191" s="8" t="str">
        <f>VLOOKUP(C191,[1]物品主檔!$C:$D,2,0)</f>
        <v>6E01001270</v>
      </c>
      <c r="K191" s="8" t="s">
        <v>192</v>
      </c>
      <c r="L191" s="9" t="s">
        <v>192</v>
      </c>
      <c r="M191" s="9" t="s">
        <v>192</v>
      </c>
      <c r="N191" s="9" t="s">
        <v>231</v>
      </c>
    </row>
  </sheetData>
  <autoFilter ref="A1:I191" xr:uid="{954EDE06-E86F-43A1-A07D-8FBD1370064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2024-08-13T08:17:15Z</dcterms:modified>
</cp:coreProperties>
</file>